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ulladekgazdalkodasi Tarsulas\Társulási ülések\Előterjesztések\2023\2023.04.25\2. NP 2022. évi költségvetési beszámoló\"/>
    </mc:Choice>
  </mc:AlternateContent>
  <xr:revisionPtr revIDLastSave="0" documentId="13_ncr:1_{276C54D6-B414-42A3-829D-C92975C75A47}" xr6:coauthVersionLast="36" xr6:coauthVersionMax="36" xr10:uidLastSave="{00000000-0000-0000-0000-000000000000}"/>
  <bookViews>
    <workbookView xWindow="0" yWindow="180" windowWidth="15480" windowHeight="6345" firstSheet="7" activeTab="17" xr2:uid="{00000000-000D-0000-FFFF-FFFF00000000}"/>
  </bookViews>
  <sheets>
    <sheet name="Tartalom" sheetId="1" r:id="rId1"/>
    <sheet name="Mérleg" sheetId="7" r:id="rId2"/>
    <sheet name="Működési bevételek" sheetId="9" r:id="rId3"/>
    <sheet name="Felhalmozási bevételek" sheetId="10" r:id="rId4"/>
    <sheet name="Működési kiadások" sheetId="11" r:id="rId5"/>
    <sheet name="Felhalmozási kiadások" sheetId="12" r:id="rId6"/>
    <sheet name="Állami támogatás" sheetId="19" r:id="rId7"/>
    <sheet name="Támogatás" sheetId="14" r:id="rId8"/>
    <sheet name="Címrend" sheetId="18" r:id="rId9"/>
    <sheet name="Létszám" sheetId="20" r:id="rId10"/>
    <sheet name="Közvetett támogatás" sheetId="21" r:id="rId11"/>
    <sheet name="Hitel" sheetId="23" r:id="rId12"/>
    <sheet name="Több éves" sheetId="24" r:id="rId13"/>
    <sheet name="Maradány" sheetId="25" r:id="rId14"/>
    <sheet name="Vagyonmérleg" sheetId="26" r:id="rId15"/>
    <sheet name="Egyszerűsített vagyonmérleg" sheetId="27" r:id="rId16"/>
    <sheet name="Eredménykimutatás" sheetId="28" r:id="rId17"/>
    <sheet name="Egyszerűsített eredménykimutatá" sheetId="29" r:id="rId18"/>
  </sheets>
  <externalReferences>
    <externalReference r:id="rId19"/>
  </externalReferences>
  <definedNames>
    <definedName name="_xlnm.Print_Area" localSheetId="8">Címrend!$A$1:$G$10</definedName>
    <definedName name="_xlnm.Print_Area" localSheetId="16">Eredménykimutatás!$A$1:$E$25</definedName>
    <definedName name="_xlnm.Print_Area" localSheetId="4">'Működési kiadások'!$A$1:$N$27</definedName>
  </definedNames>
  <calcPr calcId="191029"/>
</workbook>
</file>

<file path=xl/calcChain.xml><?xml version="1.0" encoding="utf-8"?>
<calcChain xmlns="http://schemas.openxmlformats.org/spreadsheetml/2006/main">
  <c r="F7" i="28" l="1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6" i="28"/>
  <c r="E6" i="29" l="1"/>
  <c r="E7" i="29"/>
  <c r="E8" i="29"/>
  <c r="E9" i="29"/>
  <c r="E10" i="29"/>
  <c r="E11" i="29"/>
  <c r="E12" i="29"/>
  <c r="E13" i="29"/>
  <c r="E14" i="29"/>
  <c r="E15" i="29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6" i="28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6" i="26"/>
  <c r="C11" i="25"/>
  <c r="C12" i="25" s="1"/>
  <c r="C13" i="25" s="1"/>
  <c r="C15" i="25" s="1"/>
  <c r="C8" i="25"/>
  <c r="E12" i="14"/>
  <c r="D12" i="14"/>
  <c r="H7" i="24" l="1"/>
  <c r="G7" i="24"/>
  <c r="F7" i="24"/>
  <c r="E7" i="24"/>
  <c r="H5" i="24"/>
  <c r="G5" i="24"/>
  <c r="F5" i="24"/>
  <c r="E5" i="24"/>
  <c r="AB28" i="7" l="1"/>
  <c r="AG26" i="7"/>
  <c r="AB17" i="7"/>
  <c r="AB18" i="7" s="1"/>
  <c r="AB22" i="7" s="1"/>
  <c r="AB12" i="7"/>
  <c r="AB14" i="7"/>
  <c r="AG7" i="7"/>
  <c r="AB10" i="7"/>
  <c r="AB7" i="7"/>
  <c r="AB6" i="7"/>
  <c r="W6" i="7"/>
  <c r="V6" i="7"/>
  <c r="V7" i="7" s="1"/>
  <c r="U6" i="7"/>
  <c r="U7" i="7" s="1"/>
  <c r="U11" i="7"/>
  <c r="I22" i="7"/>
  <c r="I23" i="7" s="1"/>
  <c r="I16" i="7"/>
  <c r="I13" i="7"/>
  <c r="I15" i="7" s="1"/>
  <c r="I7" i="7"/>
  <c r="J7" i="7" s="1"/>
  <c r="I6" i="7"/>
  <c r="J6" i="7" s="1"/>
  <c r="AG6" i="7"/>
  <c r="AG12" i="7"/>
  <c r="AG15" i="7"/>
  <c r="AG16" i="7" s="1"/>
  <c r="AB8" i="7"/>
  <c r="AB9" i="7"/>
  <c r="AB11" i="7"/>
  <c r="W7" i="7"/>
  <c r="W26" i="7" s="1"/>
  <c r="U8" i="7"/>
  <c r="V8" i="7"/>
  <c r="W8" i="7"/>
  <c r="V10" i="7"/>
  <c r="V12" i="7"/>
  <c r="K8" i="7"/>
  <c r="J9" i="7"/>
  <c r="K9" i="7" s="1"/>
  <c r="J10" i="7"/>
  <c r="K12" i="7"/>
  <c r="I14" i="7"/>
  <c r="J14" i="7"/>
  <c r="J15" i="7" s="1"/>
  <c r="J16" i="7"/>
  <c r="J19" i="7"/>
  <c r="J23" i="7" s="1"/>
  <c r="J21" i="7"/>
  <c r="K23" i="7"/>
  <c r="J26" i="7"/>
  <c r="F16" i="9"/>
  <c r="G16" i="9"/>
  <c r="H16" i="9"/>
  <c r="I16" i="9"/>
  <c r="J16" i="9"/>
  <c r="K16" i="9"/>
  <c r="L16" i="9"/>
  <c r="E16" i="9"/>
  <c r="F6" i="18"/>
  <c r="F7" i="18" s="1"/>
  <c r="G6" i="18"/>
  <c r="G7" i="18" s="1"/>
  <c r="F16" i="10"/>
  <c r="G16" i="10"/>
  <c r="H16" i="10"/>
  <c r="I16" i="10"/>
  <c r="J16" i="10"/>
  <c r="K16" i="10"/>
  <c r="E16" i="10"/>
  <c r="K13" i="10"/>
  <c r="K12" i="10"/>
  <c r="L13" i="9"/>
  <c r="L12" i="9"/>
  <c r="M25" i="11"/>
  <c r="F23" i="11"/>
  <c r="G23" i="11"/>
  <c r="H23" i="11"/>
  <c r="I23" i="11"/>
  <c r="J23" i="11"/>
  <c r="K23" i="11"/>
  <c r="L23" i="11"/>
  <c r="M23" i="11"/>
  <c r="F24" i="11"/>
  <c r="G24" i="11"/>
  <c r="H24" i="11"/>
  <c r="I24" i="11"/>
  <c r="J24" i="11"/>
  <c r="K24" i="11"/>
  <c r="L24" i="11"/>
  <c r="E24" i="11"/>
  <c r="E23" i="11"/>
  <c r="F22" i="11"/>
  <c r="G22" i="11"/>
  <c r="H22" i="11"/>
  <c r="I22" i="11"/>
  <c r="J22" i="11"/>
  <c r="K22" i="11"/>
  <c r="L22" i="11"/>
  <c r="E22" i="11"/>
  <c r="M13" i="11"/>
  <c r="M24" i="11" s="1"/>
  <c r="M12" i="11"/>
  <c r="H7" i="18" l="1"/>
  <c r="AB15" i="7"/>
  <c r="AB26" i="7" s="1"/>
  <c r="AG11" i="7"/>
  <c r="AG13" i="7" s="1"/>
  <c r="V26" i="7"/>
  <c r="U26" i="7"/>
  <c r="K15" i="7"/>
  <c r="K13" i="7"/>
  <c r="J11" i="7"/>
  <c r="J18" i="7" s="1"/>
  <c r="J25" i="7" s="1"/>
  <c r="K11" i="7"/>
  <c r="I11" i="7"/>
  <c r="I18" i="7" s="1"/>
  <c r="I25" i="7" s="1"/>
  <c r="M22" i="11"/>
  <c r="K10" i="11"/>
  <c r="F10" i="11"/>
  <c r="E10" i="11"/>
  <c r="K18" i="7" l="1"/>
  <c r="K25" i="7" s="1"/>
  <c r="T6" i="7"/>
  <c r="T7" i="7" s="1"/>
  <c r="F13" i="7"/>
  <c r="AF7" i="7" s="1"/>
  <c r="AF11" i="7" s="1"/>
  <c r="AF13" i="7" s="1"/>
  <c r="AF26" i="7" s="1"/>
  <c r="F7" i="7"/>
  <c r="AA7" i="7" s="1"/>
  <c r="AF6" i="7"/>
  <c r="AF12" i="7"/>
  <c r="AF15" i="7"/>
  <c r="AF16" i="7"/>
  <c r="AA8" i="7"/>
  <c r="AA11" i="7"/>
  <c r="S10" i="7"/>
  <c r="S11" i="7"/>
  <c r="S12" i="7"/>
  <c r="H8" i="7"/>
  <c r="F9" i="7"/>
  <c r="G9" i="7" s="1"/>
  <c r="G10" i="7"/>
  <c r="F12" i="7"/>
  <c r="H12" i="7" s="1"/>
  <c r="F14" i="7"/>
  <c r="G14" i="7" s="1"/>
  <c r="G15" i="7" s="1"/>
  <c r="G19" i="7"/>
  <c r="G23" i="7" s="1"/>
  <c r="G21" i="7"/>
  <c r="F23" i="7"/>
  <c r="H23" i="7"/>
  <c r="G26" i="7"/>
  <c r="F15" i="9"/>
  <c r="G15" i="9"/>
  <c r="H15" i="9"/>
  <c r="I15" i="9"/>
  <c r="J15" i="9"/>
  <c r="L11" i="9"/>
  <c r="K10" i="9"/>
  <c r="K15" i="9" s="1"/>
  <c r="E10" i="9"/>
  <c r="F6" i="7" s="1"/>
  <c r="AA6" i="7" s="1"/>
  <c r="H10" i="9"/>
  <c r="K11" i="10"/>
  <c r="K10" i="10"/>
  <c r="F11" i="10"/>
  <c r="G11" i="10"/>
  <c r="H11" i="10"/>
  <c r="I11" i="10"/>
  <c r="J11" i="10"/>
  <c r="E11" i="10"/>
  <c r="E15" i="10"/>
  <c r="F15" i="10"/>
  <c r="G15" i="10"/>
  <c r="H15" i="10"/>
  <c r="I15" i="10"/>
  <c r="J15" i="10"/>
  <c r="F10" i="10"/>
  <c r="G10" i="10"/>
  <c r="H10" i="10"/>
  <c r="I10" i="10"/>
  <c r="J10" i="10"/>
  <c r="E10" i="10"/>
  <c r="F18" i="11"/>
  <c r="G18" i="11"/>
  <c r="H18" i="11"/>
  <c r="I18" i="11"/>
  <c r="J18" i="11"/>
  <c r="K18" i="11"/>
  <c r="L18" i="11"/>
  <c r="F19" i="11"/>
  <c r="G19" i="11"/>
  <c r="H19" i="11"/>
  <c r="I19" i="11"/>
  <c r="J19" i="11"/>
  <c r="K19" i="11"/>
  <c r="L19" i="11"/>
  <c r="F20" i="11"/>
  <c r="G20" i="11"/>
  <c r="H20" i="11"/>
  <c r="I20" i="11"/>
  <c r="J20" i="11"/>
  <c r="K20" i="11"/>
  <c r="L20" i="11"/>
  <c r="M20" i="11"/>
  <c r="E20" i="11"/>
  <c r="E19" i="11"/>
  <c r="E18" i="11"/>
  <c r="M11" i="11"/>
  <c r="M10" i="11"/>
  <c r="M19" i="11" s="1"/>
  <c r="S6" i="7" s="1"/>
  <c r="S7" i="7" s="1"/>
  <c r="G11" i="11"/>
  <c r="G14" i="11"/>
  <c r="G10" i="11"/>
  <c r="I11" i="12"/>
  <c r="D7" i="18"/>
  <c r="H13" i="7" l="1"/>
  <c r="H15" i="7" s="1"/>
  <c r="L10" i="9"/>
  <c r="L15" i="9" s="1"/>
  <c r="E15" i="9"/>
  <c r="F16" i="7"/>
  <c r="G16" i="7" s="1"/>
  <c r="G7" i="7"/>
  <c r="G6" i="7"/>
  <c r="M18" i="11"/>
  <c r="R6" i="7" s="1"/>
  <c r="R7" i="7" s="1"/>
  <c r="F11" i="7"/>
  <c r="H9" i="7"/>
  <c r="H11" i="7" s="1"/>
  <c r="F15" i="7"/>
  <c r="Z17" i="7"/>
  <c r="G11" i="7" l="1"/>
  <c r="G18" i="7"/>
  <c r="G25" i="7" s="1"/>
  <c r="AA14" i="7"/>
  <c r="AA17" i="7"/>
  <c r="AA18" i="7" s="1"/>
  <c r="AA22" i="7" s="1"/>
  <c r="F18" i="7"/>
  <c r="F25" i="7" s="1"/>
  <c r="H18" i="7"/>
  <c r="H25" i="7" s="1"/>
  <c r="I14" i="12"/>
  <c r="I17" i="12" s="1"/>
  <c r="S8" i="7" s="1"/>
  <c r="S26" i="7" s="1"/>
  <c r="J9" i="12"/>
  <c r="J11" i="12" s="1"/>
  <c r="K8" i="11"/>
  <c r="O8" i="7" l="1"/>
  <c r="C13" i="7"/>
  <c r="AE7" i="7" s="1"/>
  <c r="G14" i="10"/>
  <c r="H14" i="10"/>
  <c r="I14" i="10"/>
  <c r="J14" i="10"/>
  <c r="F14" i="10"/>
  <c r="K9" i="10"/>
  <c r="K15" i="10" l="1"/>
  <c r="K14" i="10"/>
  <c r="Q6" i="7"/>
  <c r="C17" i="7"/>
  <c r="C16" i="7"/>
  <c r="C14" i="7"/>
  <c r="C12" i="7"/>
  <c r="C9" i="7"/>
  <c r="C8" i="7"/>
  <c r="C7" i="7"/>
  <c r="C6" i="7"/>
  <c r="E14" i="10"/>
  <c r="F16" i="11"/>
  <c r="G16" i="11"/>
  <c r="H16" i="11"/>
  <c r="I16" i="11"/>
  <c r="J16" i="11"/>
  <c r="K16" i="11"/>
  <c r="L16" i="11"/>
  <c r="M16" i="11"/>
  <c r="E16" i="11"/>
  <c r="F15" i="11"/>
  <c r="G15" i="11"/>
  <c r="H15" i="11"/>
  <c r="I15" i="11"/>
  <c r="J15" i="11"/>
  <c r="K15" i="11"/>
  <c r="L15" i="11"/>
  <c r="E15" i="11"/>
  <c r="D16" i="7" l="1"/>
  <c r="C12" i="14"/>
  <c r="C22" i="14" l="1"/>
  <c r="H14" i="12"/>
  <c r="G14" i="12"/>
  <c r="F14" i="12"/>
  <c r="E14" i="12"/>
  <c r="E17" i="12" s="1"/>
  <c r="E18" i="12" s="1"/>
  <c r="E19" i="12" s="1"/>
  <c r="L14" i="11"/>
  <c r="J14" i="11"/>
  <c r="I14" i="11"/>
  <c r="H14" i="11"/>
  <c r="O6" i="7"/>
  <c r="E14" i="11"/>
  <c r="K8" i="10"/>
  <c r="J14" i="9"/>
  <c r="I14" i="9"/>
  <c r="G14" i="9"/>
  <c r="F14" i="9"/>
  <c r="K14" i="9"/>
  <c r="H14" i="9"/>
  <c r="E14" i="9"/>
  <c r="D26" i="7"/>
  <c r="E23" i="7"/>
  <c r="C23" i="7"/>
  <c r="D21" i="7"/>
  <c r="D19" i="7"/>
  <c r="AE12" i="7"/>
  <c r="AE15" i="7"/>
  <c r="AE16" i="7" s="1"/>
  <c r="AE8" i="7"/>
  <c r="E13" i="7"/>
  <c r="P12" i="7"/>
  <c r="P11" i="7"/>
  <c r="Z11" i="7"/>
  <c r="P10" i="7"/>
  <c r="D10" i="7"/>
  <c r="Q8" i="7"/>
  <c r="Z9" i="7"/>
  <c r="Z8" i="7"/>
  <c r="E8" i="7"/>
  <c r="Z7" i="7"/>
  <c r="C11" i="7"/>
  <c r="G15" i="12" l="1"/>
  <c r="G17" i="12"/>
  <c r="G18" i="12" s="1"/>
  <c r="G19" i="12" s="1"/>
  <c r="F15" i="12"/>
  <c r="F17" i="12"/>
  <c r="F18" i="12" s="1"/>
  <c r="F19" i="12" s="1"/>
  <c r="H15" i="12"/>
  <c r="H16" i="12" s="1"/>
  <c r="H17" i="12"/>
  <c r="P6" i="7"/>
  <c r="P7" i="7" s="1"/>
  <c r="E15" i="12"/>
  <c r="E16" i="12" s="1"/>
  <c r="P8" i="7"/>
  <c r="D23" i="7"/>
  <c r="O7" i="7"/>
  <c r="O33" i="7" s="1"/>
  <c r="C15" i="7"/>
  <c r="C18" i="7" s="1"/>
  <c r="C25" i="7" s="1"/>
  <c r="E12" i="7"/>
  <c r="AE6" i="7"/>
  <c r="AE11" i="7" s="1"/>
  <c r="AE13" i="7" s="1"/>
  <c r="AE26" i="7" s="1"/>
  <c r="Z6" i="7"/>
  <c r="D6" i="7"/>
  <c r="L8" i="9"/>
  <c r="L14" i="9" s="1"/>
  <c r="M9" i="11"/>
  <c r="D7" i="7"/>
  <c r="M8" i="11"/>
  <c r="M15" i="11" s="1"/>
  <c r="K14" i="11"/>
  <c r="J14" i="12"/>
  <c r="J17" i="12" s="1"/>
  <c r="F16" i="12"/>
  <c r="G16" i="12"/>
  <c r="F14" i="11"/>
  <c r="Z12" i="7"/>
  <c r="D9" i="7"/>
  <c r="D14" i="7"/>
  <c r="D15" i="7" s="1"/>
  <c r="Z18" i="7"/>
  <c r="Z22" i="7" s="1"/>
  <c r="Q7" i="7"/>
  <c r="Q26" i="7" s="1"/>
  <c r="O32" i="7"/>
  <c r="E9" i="7" l="1"/>
  <c r="E11" i="7" s="1"/>
  <c r="AA9" i="7"/>
  <c r="E6" i="18"/>
  <c r="E7" i="18" s="1"/>
  <c r="J19" i="12"/>
  <c r="R8" i="7"/>
  <c r="H18" i="12"/>
  <c r="H19" i="12" s="1"/>
  <c r="P26" i="7"/>
  <c r="O26" i="7"/>
  <c r="D11" i="7"/>
  <c r="AA12" i="7" s="1"/>
  <c r="AA15" i="7" s="1"/>
  <c r="AA26" i="7" s="1"/>
  <c r="E15" i="7"/>
  <c r="M14" i="11"/>
  <c r="O9" i="11"/>
  <c r="J16" i="12"/>
  <c r="O14" i="11"/>
  <c r="E18" i="7" l="1"/>
  <c r="E25" i="7" s="1"/>
  <c r="T8" i="7"/>
  <c r="T26" i="7" s="1"/>
  <c r="R26" i="7"/>
  <c r="M28" i="7"/>
  <c r="C6" i="18"/>
  <c r="C7" i="18" s="1"/>
  <c r="D18" i="7"/>
  <c r="D25" i="7" s="1"/>
  <c r="Z15" i="7"/>
  <c r="Z26" i="7" s="1"/>
</calcChain>
</file>

<file path=xl/sharedStrings.xml><?xml version="1.0" encoding="utf-8"?>
<sst xmlns="http://schemas.openxmlformats.org/spreadsheetml/2006/main" count="651" uniqueCount="404">
  <si>
    <t>1.</t>
  </si>
  <si>
    <t>MOSONMAGYARÓVÁR NAGYTÉRSÉGI HULLADÉKGAZDÁLKODÁSI ÖNKORMÁNYZATI TÁRSULÁS</t>
  </si>
  <si>
    <t>eredeti</t>
  </si>
  <si>
    <t>Felhalmozási kiadások</t>
  </si>
  <si>
    <t>Rovatrend</t>
  </si>
  <si>
    <t>Működési bevételek</t>
  </si>
  <si>
    <t>Működési kiadások</t>
  </si>
  <si>
    <t>Bevételek összesen</t>
  </si>
  <si>
    <t>Állami támogatás</t>
  </si>
  <si>
    <t>Mosonmagyaróvár Nagytérségi Hulladékgazdálkodási Önkormányzati Társulás</t>
  </si>
  <si>
    <t>Maradvány felhasználás</t>
  </si>
  <si>
    <t>B16</t>
  </si>
  <si>
    <t>B8131</t>
  </si>
  <si>
    <t>Egyenleg:</t>
  </si>
  <si>
    <t>Felhalmozási bevételek jogímenként</t>
  </si>
  <si>
    <t>Címrend</t>
  </si>
  <si>
    <t>2.</t>
  </si>
  <si>
    <t>3.</t>
  </si>
  <si>
    <t>4.</t>
  </si>
  <si>
    <t>5.</t>
  </si>
  <si>
    <t>6.</t>
  </si>
  <si>
    <t>7.</t>
  </si>
  <si>
    <t>8.</t>
  </si>
  <si>
    <t>Bevételek, kiadások összesítése  Ft-ban</t>
  </si>
  <si>
    <t>Működés egyenlege</t>
  </si>
  <si>
    <t>Fejlesztés egyenlege</t>
  </si>
  <si>
    <t>Eredeti előirányzatból</t>
  </si>
  <si>
    <t>Bevételek</t>
  </si>
  <si>
    <t>Eredeti</t>
  </si>
  <si>
    <t>Ebből kötelező feladat</t>
  </si>
  <si>
    <t>Ebből önként vállalt feladat</t>
  </si>
  <si>
    <t>Kiadások</t>
  </si>
  <si>
    <t>B4</t>
  </si>
  <si>
    <t>Intézményi működési bevétel</t>
  </si>
  <si>
    <t>K1-K5</t>
  </si>
  <si>
    <t>Tárgyi eszközök értékesítése</t>
  </si>
  <si>
    <t>Támogatásértékű műk. bevétel</t>
  </si>
  <si>
    <t>Támogtás értékű felhalmozási bev.</t>
  </si>
  <si>
    <t>B65</t>
  </si>
  <si>
    <t>Műk.c.pénzeszköz átv.ÁH-n kívülről, visszatérítendő működési támogatás</t>
  </si>
  <si>
    <t>Működés összesen</t>
  </si>
  <si>
    <t>Műk.c.pénzeszköz átv.ÁH-n kívülről</t>
  </si>
  <si>
    <t>Felh.c.pénzeszköz átvétel ÁH-n kív.</t>
  </si>
  <si>
    <t>B11</t>
  </si>
  <si>
    <t>Közvetlen állami támogatás</t>
  </si>
  <si>
    <t>K6-K8</t>
  </si>
  <si>
    <t>Közhatalmi bevétel</t>
  </si>
  <si>
    <t>Hitelek törlesztése</t>
  </si>
  <si>
    <t>B3</t>
  </si>
  <si>
    <t>Közhatalmi bevételek (helyi adók nélkül)</t>
  </si>
  <si>
    <t>Önkormányzati sajátos műk.b.</t>
  </si>
  <si>
    <t>Felhalmozási bevételek össz.</t>
  </si>
  <si>
    <t>Működési bevételek összesen</t>
  </si>
  <si>
    <t>K914</t>
  </si>
  <si>
    <t>Államháztartási megelőlegezés visszafizetése</t>
  </si>
  <si>
    <t>Kölcsönök visszatérülése</t>
  </si>
  <si>
    <t>B52</t>
  </si>
  <si>
    <t>Ingatlanok, tárgyi eszközök értékesítése</t>
  </si>
  <si>
    <t>K353</t>
  </si>
  <si>
    <t>Kamatköltségek</t>
  </si>
  <si>
    <t>Közhatalmi bevételek</t>
  </si>
  <si>
    <t>B21, B25</t>
  </si>
  <si>
    <t>Működési célú maradvány felhasználás</t>
  </si>
  <si>
    <t>B75</t>
  </si>
  <si>
    <t>Bevételek mindösszesen</t>
  </si>
  <si>
    <t>Értékpapír beváltás</t>
  </si>
  <si>
    <t>Állampapír beváltás összesen</t>
  </si>
  <si>
    <t>Felhalmozási bev. összesen</t>
  </si>
  <si>
    <t>Maradványfelhasználás</t>
  </si>
  <si>
    <t>B74</t>
  </si>
  <si>
    <t>Felhalmozási célú kölcsönök, visszatérítendő támogatások visszatérülése</t>
  </si>
  <si>
    <t>Kiadások mindösszesen</t>
  </si>
  <si>
    <t>B812</t>
  </si>
  <si>
    <t>Állampapír ügyletek</t>
  </si>
  <si>
    <t>Folyószámla hitelkamat</t>
  </si>
  <si>
    <t>B8111</t>
  </si>
  <si>
    <t>Kölcsönfelvétel</t>
  </si>
  <si>
    <t>B814</t>
  </si>
  <si>
    <t>Államháztartási megelőlegezés</t>
  </si>
  <si>
    <t>B81</t>
  </si>
  <si>
    <t>Finanszírozási műveletek</t>
  </si>
  <si>
    <t>Bevétel és kiadás egyenlege</t>
  </si>
  <si>
    <t>Bevétel mindösszesen</t>
  </si>
  <si>
    <t>Kötelező feladat ellátásból államigazgatási feladatellátáshoz kapcsolódó</t>
  </si>
  <si>
    <t>Kiadás mindösszesen</t>
  </si>
  <si>
    <t>2022. év</t>
  </si>
  <si>
    <t>2. melléklet</t>
  </si>
  <si>
    <t>Támog. ért.műk. Bevétel Rovatszám: B16</t>
  </si>
  <si>
    <t>Maradvány</t>
  </si>
  <si>
    <t>Összesen</t>
  </si>
  <si>
    <t>3. melléklet</t>
  </si>
  <si>
    <t>Kormányzati funkció szerint</t>
  </si>
  <si>
    <t>Állami támogatás Rovatszám: B11</t>
  </si>
  <si>
    <t>ÖK támogatás Rovatszám: B816</t>
  </si>
  <si>
    <t>Működési c. pénze. átv. ÁH-n kívülről Rovatszám: B63- B65</t>
  </si>
  <si>
    <t>Közhatalmi bevételek Rovatszám: B3</t>
  </si>
  <si>
    <t>ÖSSZESEN:</t>
  </si>
  <si>
    <t>4. melléklet</t>
  </si>
  <si>
    <t>5. melléklet</t>
  </si>
  <si>
    <t>FELHALMOZÁSI BEVÉTELEK (Ft)</t>
  </si>
  <si>
    <t>6. melléklet</t>
  </si>
  <si>
    <t>Kormányzati funkció</t>
  </si>
  <si>
    <t>Feladat megnevezése</t>
  </si>
  <si>
    <t>Ingatlanok, tárgyi eszk. értékesít. Rovatrend B52</t>
  </si>
  <si>
    <t>Támog.ért. felhalm. bevétel Rovatrend B21, B25</t>
  </si>
  <si>
    <t>Felh.célú pénze.átv. ÁH-n kív. B75</t>
  </si>
  <si>
    <t>Felhalmozási</t>
  </si>
  <si>
    <t xml:space="preserve">Fejlesztési </t>
  </si>
  <si>
    <t>célú kölcsön</t>
  </si>
  <si>
    <t>célra</t>
  </si>
  <si>
    <t>célú</t>
  </si>
  <si>
    <t>visszatérülés Rovatrend B74, B75</t>
  </si>
  <si>
    <t>Kötvény visszaváltás Rovat B812</t>
  </si>
  <si>
    <t>maradvány  Rovatrend B8131</t>
  </si>
  <si>
    <t>Ö S S Z E S E N :</t>
  </si>
  <si>
    <t>Személyi juttatások Rovatrend K1</t>
  </si>
  <si>
    <t>Járulékok Rovatrend K2</t>
  </si>
  <si>
    <t>Dologi kiadások Rovatrend K3</t>
  </si>
  <si>
    <t>Társadalom és szociálpolitikai juttatások Rovatrend  K4</t>
  </si>
  <si>
    <t>Tartalék Rovatrend K513</t>
  </si>
  <si>
    <t>Funkció/Feladat megnevezése</t>
  </si>
  <si>
    <t>Támog. ért.műk. Kiadások, Elszámolások központi ktg-vetés felé Rovatrend K506, K5022</t>
  </si>
  <si>
    <t>Működési c. pénze. átad. ÁH-n kívülre Rovatrend K512, működési kölcsön nyújtása K508</t>
  </si>
  <si>
    <t>önként</t>
  </si>
  <si>
    <t>kötelező</t>
  </si>
  <si>
    <t>ebből kötelező</t>
  </si>
  <si>
    <t>ebből önként vállalt</t>
  </si>
  <si>
    <t>kötelezőből államigazgatási</t>
  </si>
  <si>
    <t>FELHALMOZÁSI KIADÁSOK adatok Ft-ban</t>
  </si>
  <si>
    <t>Beruházás Rovatrend    K 61-67</t>
  </si>
  <si>
    <t>Felújítás Rovatrend            K 71-74</t>
  </si>
  <si>
    <t>Támog.ért. felh.c. pénze. Átadása Rovatrend         K 81-84</t>
  </si>
  <si>
    <t>támogatások</t>
  </si>
  <si>
    <t>Átadó megnevezése</t>
  </si>
  <si>
    <t>Átadás célja</t>
  </si>
  <si>
    <t>Magyar Államkincstár</t>
  </si>
  <si>
    <t>Összesen:</t>
  </si>
  <si>
    <t>1. oldal</t>
  </si>
  <si>
    <t>Átvevő megnevezése</t>
  </si>
  <si>
    <t>Támogatás célja</t>
  </si>
  <si>
    <t>Összege  Ft-ban</t>
  </si>
  <si>
    <t>Címrendi szám</t>
  </si>
  <si>
    <t>Intézmény neve</t>
  </si>
  <si>
    <t>1 1</t>
  </si>
  <si>
    <t>MOSONMAGYARÓVÁR NAGYTÉRSÉGI HULLADÉKGAZDÁLKODÁSI TÁRSULÁS ÖSSZESEN</t>
  </si>
  <si>
    <t>Nettósítási különbözetek átadása</t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</si>
  <si>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átvett</t>
    </r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</si>
  <si>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átadandó</t>
    </r>
  </si>
  <si>
    <t>Nem releváns</t>
  </si>
  <si>
    <t>Miniszterelnökség</t>
  </si>
  <si>
    <t>Komplett Hulladékgazdálkodási rendszer fejlesztése a mosonmagyaróvári régióban, különös tekintettel az elkülönített hulladékgyűjtési szállítás és előkezelő rendszerre - önerő támogatása</t>
  </si>
  <si>
    <t>Tagtelepülések működési hozzájárulása</t>
  </si>
  <si>
    <t>Társulás működéséhez való hozzájárulás</t>
  </si>
  <si>
    <t>Felh.c. pénzeszk. átad. ÁH-n kívüre Rovatrend            K 85-89</t>
  </si>
  <si>
    <t>MŰKÖDÉSI KIADÁSOK - TÁRSULÁS (Ft)</t>
  </si>
  <si>
    <t>Hulladékgazdálkodás igazgatása 051010</t>
  </si>
  <si>
    <t>öntként</t>
  </si>
  <si>
    <t>MŰKÖDÉSI BEVÉTELEK - TÁRSULÁS (Ft)</t>
  </si>
  <si>
    <t>ÖSSZESEN eredeti:</t>
  </si>
  <si>
    <t>Működési bevétel</t>
  </si>
  <si>
    <t>Társulás működési kiadásai</t>
  </si>
  <si>
    <t>Működési bevételek Rovatszám: B4</t>
  </si>
  <si>
    <t>1. melléklet</t>
  </si>
  <si>
    <t>Mérleg, működés és fejlesztés egyenlege</t>
  </si>
  <si>
    <t>Mosonmagyaróvár Nagytérségi Hulladékgazdálkodási Önkormányzati Társulás  működési bevételei adatok  Ft-ban</t>
  </si>
  <si>
    <t>Mosonmagyaróvár Nagytérségi Hulladékgazdálkodási Önkormányzati Társulás működési kiadásai adatok Ft-ban</t>
  </si>
  <si>
    <t>Mosonmagyaróvár Nagytérségi Hulladékgazdálkodási Önkormányzati Társulás  felhalmozási bevételei adatok  Ft-ban</t>
  </si>
  <si>
    <t>Mosonmagyaróvár Nagytérségi Hulladékgazdálkodási Önkormányzati Társulás felhalmozási kiadásai adatok Ft-ban</t>
  </si>
  <si>
    <t>Mérleg, bevételek és kiadások összesítése</t>
  </si>
  <si>
    <t>2022. évi eredeti előirányzat</t>
  </si>
  <si>
    <t>Eredeti előirányzat</t>
  </si>
  <si>
    <t>Összegek Ft-ban</t>
  </si>
  <si>
    <t>Módosított</t>
  </si>
  <si>
    <t>módosított</t>
  </si>
  <si>
    <t xml:space="preserve">Hulladékgazdálkodás igazgatása 051010   </t>
  </si>
  <si>
    <t xml:space="preserve">Hulladékgazdálkodás igazgatása 051010      </t>
  </si>
  <si>
    <t>Kóny Község Önkormányzatának tartozása a rekultivációs projektből</t>
  </si>
  <si>
    <t>Hulladékgazdálkodás igazgatása 051010  eredeti</t>
  </si>
  <si>
    <t>Hulladékgazdálkodás igazgatása 051010   módosított</t>
  </si>
  <si>
    <t>ÖSSZESEN módosított:</t>
  </si>
  <si>
    <t>Módosított előirányzatból</t>
  </si>
  <si>
    <t>2022. évi módosított előirányzat 2022.09.30</t>
  </si>
  <si>
    <t>2022. évi módosított előirányzat 2022.12.31</t>
  </si>
  <si>
    <t>Teljesítés 2022.12.31</t>
  </si>
  <si>
    <t>10. melléklet</t>
  </si>
  <si>
    <t>Költségvetési engedélyzett létszámhely</t>
  </si>
  <si>
    <t>A Társulás nem rendelkezik engedélyzett létszámmal, az általa foglalkoztatottak tiszteletdíjas jogviszony és megbízási jogviszony keretein belül látják el tevékenységüket.</t>
  </si>
  <si>
    <t>Közvetett támogatások - 2022. év</t>
  </si>
  <si>
    <t>11. melléklet</t>
  </si>
  <si>
    <t xml:space="preserve">Mosonmagyaróvár Nagytérségi Hulladékgazdálkodási Önkormányzati Társulás </t>
  </si>
  <si>
    <t xml:space="preserve">Hitel-/kölcsön törlesztések  és projektvizsgálati díjak (Ft-ban)       2022. év    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</si>
  <si>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2022. évben  hitelállománnyal nem rendelkezik.</t>
    </r>
  </si>
  <si>
    <t>Állami hozzájárulások</t>
  </si>
  <si>
    <t>7. melléklet</t>
  </si>
  <si>
    <t>Nem releváns.</t>
  </si>
  <si>
    <t>teljesítés</t>
  </si>
  <si>
    <t>Mosonmagyaróvár, 2023. április 18.</t>
  </si>
  <si>
    <t>Teljesítés</t>
  </si>
  <si>
    <t>Hulladékgazdálkodás igazgatása 051010   teljesítés</t>
  </si>
  <si>
    <t>ÖSSZESEN teljesítés:</t>
  </si>
  <si>
    <t>működési Rovatszám: B8131, B817</t>
  </si>
  <si>
    <t>felhasználás, Lekötött bankbetétek megszüntetése</t>
  </si>
  <si>
    <t>Pénzeszközök lekötött betétként elhelyezése Rovatrend K916</t>
  </si>
  <si>
    <t>2022. évi teljesített bevétel</t>
  </si>
  <si>
    <t>2022. évi teljesített kiadás</t>
  </si>
  <si>
    <t>2022. évi költségvetésének végrehajtásáról szóló határozatához</t>
  </si>
  <si>
    <t>Mosonmagyaróvár,2022. április 18.</t>
  </si>
  <si>
    <t>Mosonmagyaróvár Nagytérségi Hulladékgazdálkodási Önkormányzati Társulás Címrendje</t>
  </si>
  <si>
    <t>Teljesítésből</t>
  </si>
  <si>
    <t>B817</t>
  </si>
  <si>
    <t>Lekötött betétek megszüntetése</t>
  </si>
  <si>
    <t>K916</t>
  </si>
  <si>
    <t>Pénzeszközök lekötött betétként elhelyezése</t>
  </si>
  <si>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közvetett támogatást nem nyújtott.</t>
    </r>
  </si>
  <si>
    <t>Mosonmagyaróvár, 2022. április 18.</t>
  </si>
  <si>
    <t>Többéves kihatású kötelezettségek általános működtetési költségeken kívül  Ft-ban</t>
  </si>
  <si>
    <t>15. melléklet</t>
  </si>
  <si>
    <t>Sorszám</t>
  </si>
  <si>
    <t>Partner</t>
  </si>
  <si>
    <t>Szerződés összege (Ft)</t>
  </si>
  <si>
    <t>Szerződés tárgya</t>
  </si>
  <si>
    <t>Medius Bt - 2014.01.15- től</t>
  </si>
  <si>
    <t>35.000 Ft/hó</t>
  </si>
  <si>
    <t>weboldal működtetés</t>
  </si>
  <si>
    <t>20.000 Ft/év</t>
  </si>
  <si>
    <t>éves tárhely biztosítás</t>
  </si>
  <si>
    <t>Mosonmagyaróvári Polgármesteri Hivatal</t>
  </si>
  <si>
    <t>120.000 Ft/hó</t>
  </si>
  <si>
    <t>ügyviteli feladatok ellátása</t>
  </si>
  <si>
    <t>EU-s támogatással megvalósuló projektek (adatok Ft)</t>
  </si>
  <si>
    <t>16. melléklet</t>
  </si>
  <si>
    <t>Krá-Vill Bt - 2017.11.13-tól</t>
  </si>
  <si>
    <t>KEHOP projekt PR feladatainak ellátása</t>
  </si>
  <si>
    <t>Megnevezés</t>
  </si>
  <si>
    <t>Összeg</t>
  </si>
  <si>
    <t>01</t>
  </si>
  <si>
    <t>01        Alaptevékenység költségvetési bevételei</t>
  </si>
  <si>
    <t>02</t>
  </si>
  <si>
    <t>02        Alaptevékenység költségvetési kiadásai</t>
  </si>
  <si>
    <t>03</t>
  </si>
  <si>
    <t>I          Alaptevékenység költségvetési egyenlege (=01-02)</t>
  </si>
  <si>
    <t>04</t>
  </si>
  <si>
    <t>03        Alaptevékenység finanszírozási bevételei</t>
  </si>
  <si>
    <t>05</t>
  </si>
  <si>
    <t>04        Alaptevékenység finanszírozási kiadásai</t>
  </si>
  <si>
    <t>06</t>
  </si>
  <si>
    <t>II         Alaptevékenység finanszírozási egyenlege (=03-04)</t>
  </si>
  <si>
    <t>07</t>
  </si>
  <si>
    <t>A)        Alaptevékenység maradványa (=±I±II)</t>
  </si>
  <si>
    <t>15</t>
  </si>
  <si>
    <t>C)        Összes maradvány (=A+B)</t>
  </si>
  <si>
    <t>16</t>
  </si>
  <si>
    <t>D)        Alaptevékenység kötelezettségvállalással terhelt maradványa</t>
  </si>
  <si>
    <t>17</t>
  </si>
  <si>
    <t>E)        Alaptevékenység szabad maradványa (=A-D)</t>
  </si>
  <si>
    <t>Előző időszak</t>
  </si>
  <si>
    <t>Tárgyi időszak</t>
  </si>
  <si>
    <t>A/II/1 Ingatlanok és a kapcsolódó vagyoni értékű jogok</t>
  </si>
  <si>
    <t>A/II/2 Gépek, berendezések, felszerelések, járművek</t>
  </si>
  <si>
    <t>10</t>
  </si>
  <si>
    <t>A/II Tárgyi eszközök  (=A/II/1+...+A/II/5)</t>
  </si>
  <si>
    <t>11</t>
  </si>
  <si>
    <t>A/III/1 Tartós részesedések (=A/III/1a+…+A/III/1f)</t>
  </si>
  <si>
    <t>A/III/1e - ebből: egyéb tartós részesedések (kivéve befektetési jegyek)</t>
  </si>
  <si>
    <t>22</t>
  </si>
  <si>
    <t>A/III Befektetett pénzügyi eszközök (=A/III/1+A/III/2+A/III/3)</t>
  </si>
  <si>
    <t>29</t>
  </si>
  <si>
    <t>A) NEMZETI VAGYONBA TARTOZÓ BEFEKTETETT ESZKÖZÖK (=A/I+A/II+A/III+A/IV)</t>
  </si>
  <si>
    <t>46</t>
  </si>
  <si>
    <t>C/I/1 Éven túli lejáratú forint lekötött bankbetétek</t>
  </si>
  <si>
    <t>48</t>
  </si>
  <si>
    <t>C/I Lekötött bankbetétek (=C/I/1+…+C/I/2)</t>
  </si>
  <si>
    <t>53</t>
  </si>
  <si>
    <t>C/III/1 Kincstáron kívüli forintszámlák</t>
  </si>
  <si>
    <t>54</t>
  </si>
  <si>
    <t>C/III/2 Kincstárban vezetett forintszámlák</t>
  </si>
  <si>
    <t>55</t>
  </si>
  <si>
    <t>C/III Forintszámlák (=C/III/1+C/III/2)</t>
  </si>
  <si>
    <t>59</t>
  </si>
  <si>
    <t>C) PÉNZESZKÖZÖK (=C/I+…+C/IV)</t>
  </si>
  <si>
    <t>62</t>
  </si>
  <si>
    <t>D/I/2 Költségvetési évben esedékes követelések felhalmozási célú támogatások bevételeire államháztartáson belülről (&gt;=D/I/2a)</t>
  </si>
  <si>
    <t>71</t>
  </si>
  <si>
    <t>D/I/4 Költségvetési évben esedékes követelések működési bevételre (=D/I/4a+…+D/I/4i)</t>
  </si>
  <si>
    <t>73</t>
  </si>
  <si>
    <t>D/I/4b - ebből: költségvetési évben esedékes követelések tulajdonosi bevételekre</t>
  </si>
  <si>
    <t>75</t>
  </si>
  <si>
    <t>D/I/4d - ebből: költségvetési évben esedékes követelések kiszámlázott általános forgalmi adóra</t>
  </si>
  <si>
    <t>77</t>
  </si>
  <si>
    <t>D/I/4f - ebből: költségvetési évben esedékes követelések kamatbevételekre és más nyereségjellegű bevételekre</t>
  </si>
  <si>
    <t>103</t>
  </si>
  <si>
    <t>D/I Költségvetési évben esedékes követelések (=D/I/1+…+D/I/8)</t>
  </si>
  <si>
    <t>161</t>
  </si>
  <si>
    <t>D) KÖVETELÉSEK  (=D/I+D/II+D/III)</t>
  </si>
  <si>
    <t>163</t>
  </si>
  <si>
    <t>E/I/2 Más előzetesen felszámított levonható általános forgalmi adó</t>
  </si>
  <si>
    <t>166</t>
  </si>
  <si>
    <t>E/I Előzetesen felszámított általános forgalmi adó elszámolása (=E/I/1+…+E/I/4)</t>
  </si>
  <si>
    <t>168</t>
  </si>
  <si>
    <t>E/II/2 Más fizetendő általános forgalmi adó</t>
  </si>
  <si>
    <t>169</t>
  </si>
  <si>
    <t>E/II Fizetendő általános forgalmi adó elszámolása (=E/II/1+E/II/2)</t>
  </si>
  <si>
    <t>173</t>
  </si>
  <si>
    <t>E) EGYÉB SAJÁTOS ELSZÁMOLÁSOK (=E/I+E/II+E/III)</t>
  </si>
  <si>
    <t>174</t>
  </si>
  <si>
    <t>F/1  Eredményszemléletű bevételek aktív időbeli elhatárolása</t>
  </si>
  <si>
    <t>175</t>
  </si>
  <si>
    <t>F/2 Költségek, ráfordítások aktív időbeli elhatárolása</t>
  </si>
  <si>
    <t>177</t>
  </si>
  <si>
    <t>F) AKTÍV IDŐBELI  ELHATÁROLÁSOK  (=F/1+F/2+F/3)</t>
  </si>
  <si>
    <t>178</t>
  </si>
  <si>
    <t>ESZKÖZÖK ÖSSZESEN (=A+B+C+D+E+F)</t>
  </si>
  <si>
    <t>179</t>
  </si>
  <si>
    <t>G/I  Nemzeti vagyon induláskori értéke</t>
  </si>
  <si>
    <t>181</t>
  </si>
  <si>
    <t>G/III Egyéb eszközök induláskori értéke és változásai</t>
  </si>
  <si>
    <t>182</t>
  </si>
  <si>
    <t>G/IV Felhalmozott eredmény</t>
  </si>
  <si>
    <t>184</t>
  </si>
  <si>
    <t>G/VI Mérleg szerinti eredmény</t>
  </si>
  <si>
    <t>185</t>
  </si>
  <si>
    <t>G/ SAJÁT TŐKE  (= G/I+…+G/VI)</t>
  </si>
  <si>
    <t>188</t>
  </si>
  <si>
    <t>H/I/3 Költségvetési évben esedékes kötelezettségek dologi kiadásokra</t>
  </si>
  <si>
    <t>211</t>
  </si>
  <si>
    <t>H/I Költségvetési évben esedékes kötelezettségek (=H/I/1+…+H/I/9)</t>
  </si>
  <si>
    <t>246</t>
  </si>
  <si>
    <t>H) KÖTELEZETTSÉGEK (=H/I+H/II+H/III)</t>
  </si>
  <si>
    <t>249</t>
  </si>
  <si>
    <t>J/2 Költségek, ráfordítások passzív időbeli elhatárolása</t>
  </si>
  <si>
    <t>250</t>
  </si>
  <si>
    <t>J/3 Halasztott eredményszemléletű bevételek</t>
  </si>
  <si>
    <t>251</t>
  </si>
  <si>
    <t>J) PASSZÍV IDŐBELI ELHATÁROLÁSOK (=J/1+J/2+J/3)</t>
  </si>
  <si>
    <t>252</t>
  </si>
  <si>
    <t>FORRÁSOK ÖSSZESEN (=G+H+I+J)</t>
  </si>
  <si>
    <t>03 Tevékenység egyéb nettó eredményszemléletű bevételei</t>
  </si>
  <si>
    <t>I Tevékenység nettó eredményszemléletű bevétele (=01+02+03)</t>
  </si>
  <si>
    <t>09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</si>
  <si>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</si>
  <si>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</si>
  <si>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</si>
  <si>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12</t>
  </si>
  <si>
    <t>III Egyéb eredményszemléletű bevételek (=06+07+08+09)</t>
  </si>
  <si>
    <t>14</t>
  </si>
  <si>
    <t>11 Igénybe vett szolgáltatások értéke</t>
  </si>
  <si>
    <t>IV Anyagjellegű ráfordítások (=10+11+12+13)</t>
  </si>
  <si>
    <t>19</t>
  </si>
  <si>
    <t>15 Személyi jellegű egyéb kifizetések</t>
  </si>
  <si>
    <t>20</t>
  </si>
  <si>
    <t>16 Bérjárulékok</t>
  </si>
  <si>
    <t>21</t>
  </si>
  <si>
    <t>V Személyi jellegű ráfordítások (=14+15+16)</t>
  </si>
  <si>
    <t>VI Értékcsökkenési leírás</t>
  </si>
  <si>
    <t>23</t>
  </si>
  <si>
    <t>VII Egyéb ráfordítások</t>
  </si>
  <si>
    <t>24</t>
  </si>
  <si>
    <t>A)  TEVÉKENYSÉGEK EREDMÉNYE (=I±II+III-IV-V-VI-VII)</t>
  </si>
  <si>
    <t>28</t>
  </si>
  <si>
    <t>20 Egyéb kapott (járó) kamatok és kamatjellegű eredményszemléletű bevételek</t>
  </si>
  <si>
    <t>32</t>
  </si>
  <si>
    <t>VIII Pénzügyi műveletek eredményszemléletű bevételei (=17+18+19+20+21)</t>
  </si>
  <si>
    <t>43</t>
  </si>
  <si>
    <t>B)  PÉNZÜGYI MŰVELETEK EREDMÉNYE (=VIII-IX)</t>
  </si>
  <si>
    <t>44</t>
  </si>
  <si>
    <t>C)  MÉRLEG SZERINTI EREDMÉNY (=±A±B)</t>
  </si>
  <si>
    <t>TARTALOMJEGYZÉK</t>
  </si>
  <si>
    <t>2022. évi költségvetésének végrehajtásáról szóló</t>
  </si>
  <si>
    <t>…/2023. (IV.25.) Társulási Tanácsi Határozat</t>
  </si>
  <si>
    <t>Létszám</t>
  </si>
  <si>
    <t>Közvetett támogatások</t>
  </si>
  <si>
    <t>Hitel</t>
  </si>
  <si>
    <t>Több éves kötelezettségvállalások</t>
  </si>
  <si>
    <t>Vagyonmérleg</t>
  </si>
  <si>
    <t>Egyszerűsített vagyonmérleg</t>
  </si>
  <si>
    <t>Eredménykimutatás</t>
  </si>
  <si>
    <t>Egyszerűsített eredménykimutatás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</si>
  <si>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</si>
  <si>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</si>
  <si>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</si>
  <si>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</si>
  <si>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</si>
  <si>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</si>
  <si>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</si>
  <si>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</si>
  <si>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</si>
  <si>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</si>
  <si>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Mosonmagyaróvár Nagytérségi Hulladékgazdálkodási Önkormányzati Társulás 2022. évi összevont költségvetési mérlege</t>
  </si>
  <si>
    <t>Mosonmagyaróvár Nagytérségi Hulladékgazdálkodási Önkormányzati Társulás 2022. évi összevont mérlege, működés és fejlesztés egyenlege</t>
  </si>
  <si>
    <t>8. MELLÉKLET</t>
  </si>
  <si>
    <t>Módosított előirányzat 2022.12.31</t>
  </si>
  <si>
    <t>2022. ÉVI KÖLTSÉGVETÉSÉNEK VÉGREHAJTÁSÁHOZ</t>
  </si>
  <si>
    <t>Kóny Község Önkormányzata</t>
  </si>
  <si>
    <t>Kóny Község Önkormányzatának tartozása rekultivációs projektből</t>
  </si>
  <si>
    <t>9. melléklet</t>
  </si>
  <si>
    <t>12. Melléklet</t>
  </si>
  <si>
    <t>13. melléklet</t>
  </si>
  <si>
    <t>14. melléklet</t>
  </si>
  <si>
    <t>Maradványkimutatás</t>
  </si>
  <si>
    <t>17. melléklet</t>
  </si>
  <si>
    <t>18. melléklet</t>
  </si>
  <si>
    <t>Változás az előző időszakhoz képest</t>
  </si>
  <si>
    <t>2022. évi költségvetésének végrehajtásához</t>
  </si>
  <si>
    <t>Társulás által átvett/átadott támogatások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</si>
</sst>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[$-40E]General"/>
    <numFmt numFmtId="165" formatCode="&quot; &quot;#,##0.00&quot;     &quot;;&quot;-&quot;#,##0.00&quot;     &quot;;&quot; -&quot;#&quot;     &quot;;&quot; &quot;@&quot; &quot;"/>
    <numFmt numFmtId="166" formatCode="#,##0.00&quot; &quot;[$Ft-40E];[Red]&quot;-&quot;#,##0.00&quot; &quot;[$Ft-40E]"/>
    <numFmt numFmtId="167" formatCode="[$-40E]#,##0"/>
    <numFmt numFmtId="168" formatCode="_-* #,##0\ _F_t_-;\-* #,##0\ _F_t_-;_-* &quot;-&quot;??\ _F_t_-;_-@_-"/>
    <numFmt numFmtId="169" formatCode="_-* #,##0\ &quot;Ft&quot;_-;\-* #,##0\ &quot;Ft&quot;_-;_-* &quot;-&quot;??\ &quot;Ft&quot;_-;_-@_-"/>
    <numFmt numFmtId="170" formatCode="#,##0\ &quot;Ft&quot;"/>
    <numFmt numFmtId="171" formatCode="0.0000%"/>
  </numFmts>
  <fonts count="56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Arial CE"/>
      <charset val="238"/>
    </font>
    <font>
      <b/>
      <sz val="14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1"/>
      <name val="Arial CE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2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5" fontId="5" fillId="0" borderId="0" applyBorder="0" applyProtection="0"/>
    <xf numFmtId="164" fontId="5" fillId="0" borderId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164" fontId="7" fillId="0" borderId="0" applyBorder="0" applyProtection="0"/>
    <xf numFmtId="164" fontId="7" fillId="0" borderId="0" applyBorder="0" applyProtection="0"/>
    <xf numFmtId="0" fontId="4" fillId="0" borderId="0"/>
    <xf numFmtId="0" fontId="8" fillId="0" borderId="0" applyNumberFormat="0" applyBorder="0" applyProtection="0"/>
    <xf numFmtId="166" fontId="8" fillId="0" borderId="0" applyBorder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3" fillId="0" borderId="0"/>
    <xf numFmtId="0" fontId="26" fillId="0" borderId="0"/>
    <xf numFmtId="0" fontId="2" fillId="0" borderId="0"/>
    <xf numFmtId="0" fontId="26" fillId="0" borderId="0"/>
    <xf numFmtId="9" fontId="9" fillId="0" borderId="0" applyFont="0" applyFill="0" applyBorder="0" applyAlignment="0" applyProtection="0"/>
  </cellStyleXfs>
  <cellXfs count="438">
    <xf numFmtId="0" fontId="0" fillId="0" borderId="0" xfId="0"/>
    <xf numFmtId="164" fontId="3" fillId="0" borderId="0" xfId="2" applyFont="1" applyFill="1" applyAlignment="1"/>
    <xf numFmtId="0" fontId="0" fillId="0" borderId="0" xfId="0"/>
    <xf numFmtId="168" fontId="0" fillId="0" borderId="0" xfId="10" applyNumberFormat="1" applyFont="1"/>
    <xf numFmtId="0" fontId="0" fillId="0" borderId="0" xfId="0" applyFill="1"/>
    <xf numFmtId="0" fontId="12" fillId="0" borderId="0" xfId="0" applyFont="1" applyFill="1"/>
    <xf numFmtId="0" fontId="12" fillId="0" borderId="0" xfId="0" applyFont="1"/>
    <xf numFmtId="0" fontId="12" fillId="0" borderId="0" xfId="12" applyFont="1" applyAlignment="1">
      <alignment vertical="center"/>
    </xf>
    <xf numFmtId="0" fontId="12" fillId="0" borderId="0" xfId="0" applyFont="1" applyAlignment="1">
      <alignment wrapText="1"/>
    </xf>
    <xf numFmtId="3" fontId="0" fillId="0" borderId="0" xfId="0" applyNumberFormat="1"/>
    <xf numFmtId="3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0" fillId="0" borderId="5" xfId="0" applyBorder="1"/>
    <xf numFmtId="0" fontId="0" fillId="0" borderId="0" xfId="0" applyBorder="1" applyAlignment="1">
      <alignment wrapText="1"/>
    </xf>
    <xf numFmtId="0" fontId="12" fillId="0" borderId="5" xfId="0" applyFont="1" applyBorder="1"/>
    <xf numFmtId="0" fontId="13" fillId="0" borderId="8" xfId="0" applyFont="1" applyBorder="1"/>
    <xf numFmtId="0" fontId="13" fillId="0" borderId="9" xfId="0" applyFont="1" applyBorder="1"/>
    <xf numFmtId="3" fontId="13" fillId="0" borderId="10" xfId="0" applyNumberFormat="1" applyFont="1" applyFill="1" applyBorder="1"/>
    <xf numFmtId="3" fontId="13" fillId="0" borderId="0" xfId="0" applyNumberFormat="1" applyFont="1" applyFill="1" applyBorder="1"/>
    <xf numFmtId="3" fontId="13" fillId="0" borderId="10" xfId="0" applyNumberFormat="1" applyFont="1" applyBorder="1"/>
    <xf numFmtId="0" fontId="13" fillId="0" borderId="0" xfId="0" applyFont="1"/>
    <xf numFmtId="3" fontId="13" fillId="0" borderId="8" xfId="0" applyNumberFormat="1" applyFont="1" applyBorder="1"/>
    <xf numFmtId="0" fontId="13" fillId="0" borderId="0" xfId="0" applyFont="1" applyBorder="1"/>
    <xf numFmtId="0" fontId="13" fillId="0" borderId="11" xfId="0" applyFont="1" applyBorder="1"/>
    <xf numFmtId="3" fontId="13" fillId="0" borderId="11" xfId="0" applyNumberFormat="1" applyFont="1" applyBorder="1"/>
    <xf numFmtId="0" fontId="13" fillId="0" borderId="9" xfId="0" applyFont="1" applyBorder="1" applyAlignment="1">
      <alignment horizontal="left" wrapText="1"/>
    </xf>
    <xf numFmtId="3" fontId="13" fillId="0" borderId="13" xfId="0" applyNumberFormat="1" applyFont="1" applyBorder="1"/>
    <xf numFmtId="0" fontId="13" fillId="0" borderId="9" xfId="0" applyFont="1" applyBorder="1" applyAlignment="1">
      <alignment wrapText="1"/>
    </xf>
    <xf numFmtId="3" fontId="12" fillId="0" borderId="14" xfId="0" applyNumberFormat="1" applyFont="1" applyBorder="1"/>
    <xf numFmtId="0" fontId="13" fillId="0" borderId="8" xfId="0" applyFont="1" applyFill="1" applyBorder="1"/>
    <xf numFmtId="3" fontId="12" fillId="0" borderId="14" xfId="0" applyNumberFormat="1" applyFont="1" applyFill="1" applyBorder="1"/>
    <xf numFmtId="3" fontId="12" fillId="0" borderId="15" xfId="0" applyNumberFormat="1" applyFont="1" applyFill="1" applyBorder="1"/>
    <xf numFmtId="3" fontId="12" fillId="0" borderId="16" xfId="0" applyNumberFormat="1" applyFont="1" applyFill="1" applyBorder="1"/>
    <xf numFmtId="0" fontId="13" fillId="0" borderId="17" xfId="0" applyFont="1" applyBorder="1"/>
    <xf numFmtId="3" fontId="13" fillId="0" borderId="17" xfId="0" applyNumberFormat="1" applyFont="1" applyBorder="1"/>
    <xf numFmtId="0" fontId="13" fillId="0" borderId="18" xfId="0" applyFont="1" applyBorder="1"/>
    <xf numFmtId="3" fontId="13" fillId="0" borderId="19" xfId="0" applyNumberFormat="1" applyFont="1" applyFill="1" applyBorder="1"/>
    <xf numFmtId="0" fontId="13" fillId="0" borderId="10" xfId="0" applyFont="1" applyBorder="1"/>
    <xf numFmtId="0" fontId="13" fillId="0" borderId="20" xfId="0" applyFont="1" applyBorder="1"/>
    <xf numFmtId="0" fontId="13" fillId="0" borderId="21" xfId="0" applyFont="1" applyBorder="1"/>
    <xf numFmtId="0" fontId="13" fillId="0" borderId="22" xfId="0" applyFont="1" applyBorder="1" applyAlignment="1">
      <alignment wrapText="1"/>
    </xf>
    <xf numFmtId="3" fontId="13" fillId="0" borderId="23" xfId="0" applyNumberFormat="1" applyFont="1" applyFill="1" applyBorder="1"/>
    <xf numFmtId="3" fontId="13" fillId="0" borderId="12" xfId="0" applyNumberFormat="1" applyFont="1" applyBorder="1"/>
    <xf numFmtId="0" fontId="13" fillId="0" borderId="24" xfId="0" applyFont="1" applyBorder="1"/>
    <xf numFmtId="3" fontId="13" fillId="0" borderId="24" xfId="0" applyNumberFormat="1" applyFont="1" applyBorder="1"/>
    <xf numFmtId="3" fontId="12" fillId="0" borderId="5" xfId="0" applyNumberFormat="1" applyFont="1" applyBorder="1"/>
    <xf numFmtId="3" fontId="12" fillId="0" borderId="0" xfId="0" applyNumberFormat="1" applyFont="1" applyFill="1" applyBorder="1"/>
    <xf numFmtId="0" fontId="13" fillId="0" borderId="18" xfId="0" applyFont="1" applyBorder="1" applyAlignment="1">
      <alignment wrapText="1"/>
    </xf>
    <xf numFmtId="3" fontId="13" fillId="0" borderId="19" xfId="0" applyNumberFormat="1" applyFont="1" applyBorder="1"/>
    <xf numFmtId="3" fontId="13" fillId="0" borderId="25" xfId="0" applyNumberFormat="1" applyFont="1" applyBorder="1"/>
    <xf numFmtId="0" fontId="13" fillId="0" borderId="26" xfId="0" applyFont="1" applyBorder="1" applyAlignment="1">
      <alignment wrapText="1"/>
    </xf>
    <xf numFmtId="3" fontId="13" fillId="0" borderId="27" xfId="0" applyNumberFormat="1" applyFont="1" applyFill="1" applyBorder="1"/>
    <xf numFmtId="0" fontId="13" fillId="0" borderId="7" xfId="0" applyFont="1" applyBorder="1"/>
    <xf numFmtId="3" fontId="13" fillId="0" borderId="6" xfId="0" applyNumberFormat="1" applyFont="1" applyBorder="1"/>
    <xf numFmtId="3" fontId="13" fillId="0" borderId="28" xfId="0" applyNumberFormat="1" applyFont="1" applyBorder="1"/>
    <xf numFmtId="3" fontId="13" fillId="0" borderId="29" xfId="0" applyNumberFormat="1" applyFont="1" applyBorder="1"/>
    <xf numFmtId="0" fontId="13" fillId="0" borderId="9" xfId="0" applyFont="1" applyBorder="1" applyAlignment="1"/>
    <xf numFmtId="0" fontId="12" fillId="2" borderId="6" xfId="0" applyFont="1" applyFill="1" applyBorder="1"/>
    <xf numFmtId="3" fontId="12" fillId="2" borderId="30" xfId="0" applyNumberFormat="1" applyFont="1" applyFill="1" applyBorder="1"/>
    <xf numFmtId="3" fontId="12" fillId="2" borderId="7" xfId="0" applyNumberFormat="1" applyFont="1" applyFill="1" applyBorder="1"/>
    <xf numFmtId="0" fontId="12" fillId="0" borderId="31" xfId="0" applyFont="1" applyBorder="1" applyAlignment="1">
      <alignment wrapText="1"/>
    </xf>
    <xf numFmtId="3" fontId="12" fillId="0" borderId="31" xfId="0" applyNumberFormat="1" applyFont="1" applyBorder="1"/>
    <xf numFmtId="0" fontId="13" fillId="2" borderId="32" xfId="0" applyFont="1" applyFill="1" applyBorder="1"/>
    <xf numFmtId="3" fontId="13" fillId="2" borderId="0" xfId="0" applyNumberFormat="1" applyFont="1" applyFill="1" applyBorder="1"/>
    <xf numFmtId="3" fontId="13" fillId="2" borderId="33" xfId="0" applyNumberFormat="1" applyFont="1" applyFill="1" applyBorder="1"/>
    <xf numFmtId="0" fontId="13" fillId="0" borderId="8" xfId="0" applyFont="1" applyBorder="1" applyAlignment="1">
      <alignment wrapText="1"/>
    </xf>
    <xf numFmtId="3" fontId="13" fillId="0" borderId="17" xfId="0" applyNumberFormat="1" applyFont="1" applyFill="1" applyBorder="1"/>
    <xf numFmtId="0" fontId="12" fillId="0" borderId="11" xfId="0" applyFont="1" applyBorder="1"/>
    <xf numFmtId="3" fontId="13" fillId="0" borderId="34" xfId="0" applyNumberFormat="1" applyFont="1" applyBorder="1"/>
    <xf numFmtId="0" fontId="12" fillId="0" borderId="5" xfId="0" applyFont="1" applyFill="1" applyBorder="1"/>
    <xf numFmtId="3" fontId="12" fillId="0" borderId="5" xfId="0" applyNumberFormat="1" applyFont="1" applyFill="1" applyBorder="1"/>
    <xf numFmtId="3" fontId="13" fillId="0" borderId="0" xfId="0" applyNumberFormat="1" applyFont="1"/>
    <xf numFmtId="0" fontId="13" fillId="0" borderId="3" xfId="0" applyFont="1" applyBorder="1"/>
    <xf numFmtId="0" fontId="12" fillId="0" borderId="17" xfId="0" applyFont="1" applyBorder="1"/>
    <xf numFmtId="0" fontId="13" fillId="0" borderId="24" xfId="0" applyFont="1" applyBorder="1" applyAlignment="1">
      <alignment wrapText="1"/>
    </xf>
    <xf numFmtId="0" fontId="12" fillId="0" borderId="31" xfId="0" applyFont="1" applyBorder="1"/>
    <xf numFmtId="0" fontId="12" fillId="2" borderId="32" xfId="0" applyFont="1" applyFill="1" applyBorder="1"/>
    <xf numFmtId="3" fontId="12" fillId="2" borderId="0" xfId="0" applyNumberFormat="1" applyFont="1" applyFill="1" applyBorder="1"/>
    <xf numFmtId="3" fontId="12" fillId="2" borderId="33" xfId="0" applyNumberFormat="1" applyFont="1" applyFill="1" applyBorder="1"/>
    <xf numFmtId="3" fontId="13" fillId="2" borderId="32" xfId="0" applyNumberFormat="1" applyFont="1" applyFill="1" applyBorder="1"/>
    <xf numFmtId="3" fontId="12" fillId="0" borderId="3" xfId="0" applyNumberFormat="1" applyFont="1" applyBorder="1"/>
    <xf numFmtId="3" fontId="12" fillId="0" borderId="0" xfId="0" applyNumberFormat="1" applyFont="1" applyBorder="1"/>
    <xf numFmtId="0" fontId="12" fillId="0" borderId="4" xfId="0" applyFont="1" applyFill="1" applyBorder="1" applyAlignment="1">
      <alignment wrapText="1"/>
    </xf>
    <xf numFmtId="3" fontId="0" fillId="0" borderId="0" xfId="0" applyNumberFormat="1" applyBorder="1"/>
    <xf numFmtId="3" fontId="0" fillId="0" borderId="5" xfId="0" applyNumberFormat="1" applyBorder="1"/>
    <xf numFmtId="0" fontId="0" fillId="0" borderId="0" xfId="0" applyBorder="1"/>
    <xf numFmtId="0" fontId="12" fillId="0" borderId="34" xfId="0" applyFont="1" applyBorder="1"/>
    <xf numFmtId="3" fontId="12" fillId="0" borderId="35" xfId="0" applyNumberFormat="1" applyFont="1" applyBorder="1"/>
    <xf numFmtId="0" fontId="12" fillId="0" borderId="0" xfId="0" applyFont="1" applyFill="1" applyBorder="1"/>
    <xf numFmtId="0" fontId="12" fillId="0" borderId="5" xfId="0" applyFont="1" applyFill="1" applyBorder="1" applyAlignment="1">
      <alignment wrapText="1"/>
    </xf>
    <xf numFmtId="3" fontId="15" fillId="0" borderId="0" xfId="0" applyNumberFormat="1" applyFont="1"/>
    <xf numFmtId="168" fontId="0" fillId="0" borderId="0" xfId="0" applyNumberForma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0" fontId="16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7" fillId="0" borderId="38" xfId="0" applyNumberFormat="1" applyFont="1" applyBorder="1" applyAlignment="1">
      <alignment horizontal="center" vertical="center" wrapText="1"/>
    </xf>
    <xf numFmtId="3" fontId="17" fillId="0" borderId="31" xfId="0" applyNumberFormat="1" applyFont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right"/>
    </xf>
    <xf numFmtId="3" fontId="13" fillId="0" borderId="7" xfId="0" applyNumberFormat="1" applyFont="1" applyFill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0" fontId="17" fillId="3" borderId="6" xfId="0" applyFont="1" applyFill="1" applyBorder="1"/>
    <xf numFmtId="0" fontId="17" fillId="3" borderId="30" xfId="0" applyFont="1" applyFill="1" applyBorder="1"/>
    <xf numFmtId="0" fontId="15" fillId="0" borderId="0" xfId="0" applyFont="1" applyFill="1"/>
    <xf numFmtId="3" fontId="12" fillId="3" borderId="5" xfId="0" applyNumberFormat="1" applyFont="1" applyFill="1" applyBorder="1"/>
    <xf numFmtId="0" fontId="17" fillId="3" borderId="0" xfId="0" applyFont="1" applyFill="1" applyBorder="1"/>
    <xf numFmtId="0" fontId="13" fillId="0" borderId="0" xfId="0" applyFont="1" applyFill="1"/>
    <xf numFmtId="3" fontId="15" fillId="0" borderId="0" xfId="0" applyNumberFormat="1" applyFont="1" applyFill="1"/>
    <xf numFmtId="0" fontId="18" fillId="0" borderId="0" xfId="0" applyFont="1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 applyFill="1" applyAlignment="1">
      <alignment horizontal="right"/>
    </xf>
    <xf numFmtId="3" fontId="13" fillId="0" borderId="38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3" fontId="13" fillId="0" borderId="38" xfId="0" applyNumberFormat="1" applyFont="1" applyFill="1" applyBorder="1" applyAlignment="1">
      <alignment horizontal="right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3" fontId="13" fillId="0" borderId="37" xfId="0" applyNumberFormat="1" applyFont="1" applyBorder="1" applyAlignment="1">
      <alignment horizontal="right" vertical="center" wrapText="1"/>
    </xf>
    <xf numFmtId="3" fontId="13" fillId="0" borderId="34" xfId="0" applyNumberFormat="1" applyFont="1" applyBorder="1" applyAlignment="1">
      <alignment horizontal="right" vertical="center" wrapText="1"/>
    </xf>
    <xf numFmtId="3" fontId="13" fillId="0" borderId="34" xfId="0" applyNumberFormat="1" applyFont="1" applyFill="1" applyBorder="1" applyAlignment="1">
      <alignment horizontal="right" vertical="center" wrapText="1"/>
    </xf>
    <xf numFmtId="3" fontId="13" fillId="0" borderId="35" xfId="0" applyNumberFormat="1" applyFont="1" applyBorder="1" applyAlignment="1">
      <alignment horizontal="right" vertical="center" wrapText="1"/>
    </xf>
    <xf numFmtId="0" fontId="17" fillId="3" borderId="30" xfId="0" applyFont="1" applyFill="1" applyBorder="1" applyAlignment="1">
      <alignment horizontal="left"/>
    </xf>
    <xf numFmtId="3" fontId="13" fillId="0" borderId="0" xfId="0" applyNumberFormat="1" applyFont="1" applyFill="1"/>
    <xf numFmtId="0" fontId="17" fillId="3" borderId="32" xfId="0" applyFont="1" applyFill="1" applyBorder="1"/>
    <xf numFmtId="0" fontId="17" fillId="3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right" vertical="center" wrapText="1"/>
    </xf>
    <xf numFmtId="168" fontId="13" fillId="0" borderId="34" xfId="10" applyNumberFormat="1" applyFont="1" applyFill="1" applyBorder="1" applyAlignment="1">
      <alignment horizontal="right" vertical="center" wrapText="1"/>
    </xf>
    <xf numFmtId="0" fontId="12" fillId="0" borderId="34" xfId="0" applyFont="1" applyFill="1" applyBorder="1" applyAlignment="1">
      <alignment horizontal="right" vertical="center" wrapText="1"/>
    </xf>
    <xf numFmtId="3" fontId="13" fillId="0" borderId="36" xfId="0" applyNumberFormat="1" applyFont="1" applyFill="1" applyBorder="1" applyAlignment="1">
      <alignment horizontal="right" vertical="center" wrapText="1"/>
    </xf>
    <xf numFmtId="3" fontId="19" fillId="0" borderId="0" xfId="0" applyNumberFormat="1" applyFont="1"/>
    <xf numFmtId="0" fontId="12" fillId="3" borderId="6" xfId="0" applyFont="1" applyFill="1" applyBorder="1"/>
    <xf numFmtId="0" fontId="12" fillId="3" borderId="30" xfId="0" applyFont="1" applyFill="1" applyBorder="1"/>
    <xf numFmtId="0" fontId="17" fillId="3" borderId="7" xfId="0" applyFont="1" applyFill="1" applyBorder="1"/>
    <xf numFmtId="3" fontId="16" fillId="3" borderId="5" xfId="0" applyNumberFormat="1" applyFont="1" applyFill="1" applyBorder="1"/>
    <xf numFmtId="0" fontId="12" fillId="3" borderId="32" xfId="0" applyFont="1" applyFill="1" applyBorder="1"/>
    <xf numFmtId="0" fontId="12" fillId="3" borderId="0" xfId="0" applyFont="1" applyFill="1" applyBorder="1"/>
    <xf numFmtId="0" fontId="13" fillId="3" borderId="0" xfId="0" applyFont="1" applyFill="1" applyBorder="1"/>
    <xf numFmtId="0" fontId="12" fillId="3" borderId="35" xfId="0" applyFont="1" applyFill="1" applyBorder="1"/>
    <xf numFmtId="0" fontId="12" fillId="3" borderId="36" xfId="0" applyFont="1" applyFill="1" applyBorder="1"/>
    <xf numFmtId="0" fontId="13" fillId="0" borderId="0" xfId="13" applyFill="1"/>
    <xf numFmtId="164" fontId="5" fillId="0" borderId="0" xfId="2" applyFont="1" applyFill="1" applyAlignment="1"/>
    <xf numFmtId="164" fontId="22" fillId="0" borderId="0" xfId="2" applyFont="1" applyFill="1" applyAlignment="1"/>
    <xf numFmtId="164" fontId="5" fillId="0" borderId="41" xfId="2" applyFont="1" applyFill="1" applyBorder="1" applyAlignment="1">
      <alignment wrapText="1"/>
    </xf>
    <xf numFmtId="164" fontId="22" fillId="4" borderId="41" xfId="2" applyFont="1" applyFill="1" applyBorder="1" applyAlignment="1">
      <alignment wrapText="1"/>
    </xf>
    <xf numFmtId="164" fontId="22" fillId="4" borderId="41" xfId="2" applyFont="1" applyFill="1" applyBorder="1" applyAlignment="1"/>
    <xf numFmtId="164" fontId="5" fillId="0" borderId="0" xfId="2" applyFont="1" applyFill="1" applyAlignment="1">
      <alignment wrapText="1"/>
    </xf>
    <xf numFmtId="164" fontId="25" fillId="4" borderId="0" xfId="2" applyFont="1" applyFill="1" applyAlignment="1"/>
    <xf numFmtId="0" fontId="14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/>
    <xf numFmtId="170" fontId="16" fillId="0" borderId="38" xfId="0" applyNumberFormat="1" applyFont="1" applyBorder="1"/>
    <xf numFmtId="170" fontId="14" fillId="0" borderId="5" xfId="0" applyNumberFormat="1" applyFont="1" applyBorder="1"/>
    <xf numFmtId="170" fontId="13" fillId="0" borderId="0" xfId="0" applyNumberFormat="1" applyFont="1"/>
    <xf numFmtId="3" fontId="13" fillId="0" borderId="11" xfId="0" applyNumberFormat="1" applyFont="1" applyFill="1" applyBorder="1"/>
    <xf numFmtId="3" fontId="13" fillId="0" borderId="8" xfId="0" applyNumberFormat="1" applyFont="1" applyFill="1" applyBorder="1"/>
    <xf numFmtId="0" fontId="16" fillId="0" borderId="38" xfId="0" applyFont="1" applyBorder="1" applyAlignment="1">
      <alignment wrapText="1"/>
    </xf>
    <xf numFmtId="164" fontId="22" fillId="0" borderId="0" xfId="2" applyFont="1" applyFill="1" applyAlignment="1">
      <alignment horizontal="right"/>
    </xf>
    <xf numFmtId="164" fontId="5" fillId="0" borderId="42" xfId="2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vertical="center" wrapText="1"/>
    </xf>
    <xf numFmtId="164" fontId="29" fillId="4" borderId="0" xfId="2" applyFont="1" applyFill="1" applyAlignment="1">
      <alignment wrapText="1"/>
    </xf>
    <xf numFmtId="164" fontId="5" fillId="0" borderId="0" xfId="2" applyFont="1" applyFill="1" applyAlignment="1">
      <alignment horizontal="right"/>
    </xf>
    <xf numFmtId="167" fontId="24" fillId="0" borderId="41" xfId="2" applyNumberFormat="1" applyFont="1" applyFill="1" applyBorder="1" applyAlignment="1">
      <alignment horizontal="right"/>
    </xf>
    <xf numFmtId="167" fontId="29" fillId="4" borderId="0" xfId="2" applyNumberFormat="1" applyFont="1" applyFill="1" applyAlignment="1">
      <alignment horizontal="right"/>
    </xf>
    <xf numFmtId="0" fontId="31" fillId="0" borderId="0" xfId="0" applyFont="1"/>
    <xf numFmtId="0" fontId="13" fillId="3" borderId="36" xfId="0" applyFont="1" applyFill="1" applyBorder="1"/>
    <xf numFmtId="3" fontId="19" fillId="3" borderId="38" xfId="0" applyNumberFormat="1" applyFont="1" applyFill="1" applyBorder="1"/>
    <xf numFmtId="3" fontId="19" fillId="3" borderId="34" xfId="0" applyNumberFormat="1" applyFont="1" applyFill="1" applyBorder="1"/>
    <xf numFmtId="3" fontId="12" fillId="3" borderId="38" xfId="0" applyNumberFormat="1" applyFont="1" applyFill="1" applyBorder="1" applyAlignment="1">
      <alignment horizontal="right"/>
    </xf>
    <xf numFmtId="3" fontId="12" fillId="3" borderId="31" xfId="0" applyNumberFormat="1" applyFont="1" applyFill="1" applyBorder="1" applyAlignment="1">
      <alignment horizontal="right"/>
    </xf>
    <xf numFmtId="3" fontId="12" fillId="3" borderId="34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/>
    <xf numFmtId="0" fontId="27" fillId="0" borderId="0" xfId="0" applyFont="1"/>
    <xf numFmtId="0" fontId="30" fillId="0" borderId="0" xfId="0" applyFont="1" applyAlignment="1">
      <alignment horizontal="center"/>
    </xf>
    <xf numFmtId="0" fontId="30" fillId="0" borderId="38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27" fillId="0" borderId="38" xfId="0" quotePrefix="1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3" fontId="28" fillId="0" borderId="0" xfId="0" applyNumberFormat="1" applyFont="1"/>
    <xf numFmtId="0" fontId="28" fillId="0" borderId="0" xfId="0" applyFont="1" applyFill="1" applyBorder="1"/>
    <xf numFmtId="3" fontId="27" fillId="0" borderId="0" xfId="0" applyNumberFormat="1" applyFont="1"/>
    <xf numFmtId="0" fontId="27" fillId="0" borderId="0" xfId="0" applyFont="1" applyAlignment="1">
      <alignment horizontal="left"/>
    </xf>
    <xf numFmtId="0" fontId="27" fillId="0" borderId="5" xfId="0" applyFont="1" applyBorder="1"/>
    <xf numFmtId="0" fontId="11" fillId="3" borderId="5" xfId="0" applyFont="1" applyFill="1" applyBorder="1" applyAlignment="1"/>
    <xf numFmtId="3" fontId="11" fillId="3" borderId="5" xfId="0" applyNumberFormat="1" applyFont="1" applyFill="1" applyBorder="1"/>
    <xf numFmtId="0" fontId="10" fillId="3" borderId="14" xfId="0" applyFont="1" applyFill="1" applyBorder="1" applyAlignment="1"/>
    <xf numFmtId="0" fontId="10" fillId="3" borderId="4" xfId="0" applyFont="1" applyFill="1" applyBorder="1"/>
    <xf numFmtId="168" fontId="32" fillId="0" borderId="5" xfId="10" applyNumberFormat="1" applyFont="1" applyBorder="1" applyAlignment="1">
      <alignment horizontal="center" vertical="center" wrapText="1"/>
    </xf>
    <xf numFmtId="168" fontId="32" fillId="0" borderId="4" xfId="10" applyNumberFormat="1" applyFont="1" applyBorder="1" applyAlignment="1">
      <alignment horizontal="center" vertical="center" wrapText="1"/>
    </xf>
    <xf numFmtId="0" fontId="33" fillId="0" borderId="0" xfId="0" applyFont="1"/>
    <xf numFmtId="3" fontId="32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3" fontId="13" fillId="0" borderId="40" xfId="0" applyNumberFormat="1" applyFont="1" applyFill="1" applyBorder="1"/>
    <xf numFmtId="0" fontId="0" fillId="0" borderId="38" xfId="0" applyBorder="1" applyAlignment="1">
      <alignment horizontal="center" vertical="center" wrapText="1"/>
    </xf>
    <xf numFmtId="3" fontId="13" fillId="0" borderId="3" xfId="0" applyNumberFormat="1" applyFont="1" applyFill="1" applyBorder="1"/>
    <xf numFmtId="0" fontId="12" fillId="0" borderId="38" xfId="0" applyFont="1" applyBorder="1" applyAlignment="1">
      <alignment horizontal="center" vertical="center"/>
    </xf>
    <xf numFmtId="3" fontId="7" fillId="0" borderId="0" xfId="0" applyNumberFormat="1" applyFont="1"/>
    <xf numFmtId="0" fontId="0" fillId="0" borderId="17" xfId="0" applyBorder="1"/>
    <xf numFmtId="0" fontId="13" fillId="0" borderId="5" xfId="0" applyFont="1" applyBorder="1"/>
    <xf numFmtId="0" fontId="0" fillId="0" borderId="31" xfId="0" applyBorder="1"/>
    <xf numFmtId="0" fontId="32" fillId="0" borderId="14" xfId="0" applyFont="1" applyBorder="1" applyAlignment="1">
      <alignment horizontal="center" vertical="center" wrapText="1"/>
    </xf>
    <xf numFmtId="0" fontId="34" fillId="0" borderId="0" xfId="0" applyFont="1" applyFill="1"/>
    <xf numFmtId="0" fontId="12" fillId="0" borderId="0" xfId="0" applyFont="1" applyFill="1" applyAlignment="1"/>
    <xf numFmtId="3" fontId="12" fillId="0" borderId="0" xfId="0" applyNumberFormat="1" applyFont="1" applyFill="1"/>
    <xf numFmtId="0" fontId="12" fillId="0" borderId="0" xfId="0" applyFont="1" applyFill="1" applyAlignment="1">
      <alignment horizontal="right"/>
    </xf>
    <xf numFmtId="0" fontId="19" fillId="0" borderId="0" xfId="0" applyFont="1"/>
    <xf numFmtId="0" fontId="0" fillId="0" borderId="3" xfId="0" applyBorder="1" applyAlignment="1">
      <alignment horizontal="center" vertical="center" wrapText="1"/>
    </xf>
    <xf numFmtId="3" fontId="13" fillId="0" borderId="40" xfId="0" applyNumberFormat="1" applyFont="1" applyBorder="1"/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164" fontId="22" fillId="0" borderId="0" xfId="2" applyFont="1" applyFill="1" applyAlignment="1">
      <alignment horizontal="center"/>
    </xf>
    <xf numFmtId="170" fontId="16" fillId="0" borderId="38" xfId="0" applyNumberFormat="1" applyFont="1" applyBorder="1" applyAlignment="1">
      <alignment wrapText="1"/>
    </xf>
    <xf numFmtId="0" fontId="16" fillId="0" borderId="5" xfId="0" applyFont="1" applyBorder="1" applyAlignment="1">
      <alignment horizontal="center" wrapText="1"/>
    </xf>
    <xf numFmtId="169" fontId="5" fillId="0" borderId="2" xfId="11" applyNumberFormat="1" applyFont="1" applyFill="1" applyBorder="1" applyAlignment="1">
      <alignment horizontal="right" vertical="center"/>
    </xf>
    <xf numFmtId="170" fontId="5" fillId="0" borderId="43" xfId="1" applyNumberFormat="1" applyFont="1" applyFill="1" applyBorder="1" applyAlignment="1">
      <alignment horizontal="right" vertical="center"/>
    </xf>
    <xf numFmtId="170" fontId="29" fillId="4" borderId="44" xfId="2" applyNumberFormat="1" applyFont="1" applyFill="1" applyBorder="1" applyAlignment="1">
      <alignment horizontal="right" vertical="center"/>
    </xf>
    <xf numFmtId="3" fontId="13" fillId="0" borderId="33" xfId="0" applyNumberFormat="1" applyFont="1" applyFill="1" applyBorder="1" applyAlignment="1">
      <alignment horizontal="right" vertical="center" wrapText="1"/>
    </xf>
    <xf numFmtId="168" fontId="13" fillId="0" borderId="31" xfId="10" applyNumberFormat="1" applyFont="1" applyFill="1" applyBorder="1" applyAlignment="1">
      <alignment horizontal="right" vertical="center" wrapText="1"/>
    </xf>
    <xf numFmtId="0" fontId="12" fillId="0" borderId="31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right" vertical="center" wrapText="1"/>
    </xf>
    <xf numFmtId="3" fontId="13" fillId="0" borderId="31" xfId="0" applyNumberFormat="1" applyFont="1" applyFill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3" fontId="13" fillId="0" borderId="33" xfId="0" applyNumberFormat="1" applyFont="1" applyBorder="1" applyAlignment="1">
      <alignment horizontal="right" vertical="center" wrapText="1"/>
    </xf>
    <xf numFmtId="3" fontId="13" fillId="0" borderId="31" xfId="0" applyNumberFormat="1" applyFont="1" applyBorder="1" applyAlignment="1">
      <alignment horizontal="right" vertical="center" wrapText="1"/>
    </xf>
    <xf numFmtId="3" fontId="13" fillId="0" borderId="32" xfId="0" applyNumberFormat="1" applyFont="1" applyBorder="1" applyAlignment="1">
      <alignment horizontal="right"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3" borderId="4" xfId="0" applyFont="1" applyFill="1" applyBorder="1"/>
    <xf numFmtId="0" fontId="0" fillId="0" borderId="0" xfId="0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36" fillId="0" borderId="0" xfId="2" applyFont="1" applyFill="1" applyAlignment="1">
      <alignment horizontal="right"/>
    </xf>
    <xf numFmtId="164" fontId="36" fillId="0" borderId="0" xfId="2" applyFont="1" applyFill="1" applyAlignment="1"/>
    <xf numFmtId="164" fontId="36" fillId="0" borderId="0" xfId="2" applyFont="1" applyFill="1" applyAlignment="1">
      <alignment horizontal="justify"/>
    </xf>
    <xf numFmtId="164" fontId="37" fillId="0" borderId="0" xfId="2" applyFont="1" applyFill="1" applyAlignment="1"/>
    <xf numFmtId="0" fontId="12" fillId="0" borderId="0" xfId="0" applyFont="1" applyAlignment="1"/>
    <xf numFmtId="0" fontId="13" fillId="0" borderId="0" xfId="0" applyFont="1" applyAlignment="1">
      <alignment wrapText="1"/>
    </xf>
    <xf numFmtId="0" fontId="38" fillId="0" borderId="0" xfId="20" applyFont="1" applyFill="1" applyBorder="1" applyAlignment="1"/>
    <xf numFmtId="0" fontId="39" fillId="0" borderId="0" xfId="12" applyFont="1" applyAlignment="1">
      <alignment vertical="center"/>
    </xf>
    <xf numFmtId="0" fontId="40" fillId="0" borderId="0" xfId="12" applyFont="1" applyAlignment="1">
      <alignment horizontal="center" vertical="center"/>
    </xf>
    <xf numFmtId="0" fontId="26" fillId="0" borderId="0" xfId="20" applyFont="1" applyAlignment="1">
      <alignment horizontal="center" vertical="center"/>
    </xf>
    <xf numFmtId="0" fontId="12" fillId="0" borderId="0" xfId="12" applyFont="1" applyBorder="1" applyAlignment="1"/>
    <xf numFmtId="0" fontId="38" fillId="0" borderId="0" xfId="20" applyFont="1" applyBorder="1" applyAlignment="1"/>
    <xf numFmtId="164" fontId="7" fillId="0" borderId="0" xfId="5"/>
    <xf numFmtId="0" fontId="16" fillId="0" borderId="0" xfId="12" applyFont="1" applyBorder="1" applyAlignment="1"/>
    <xf numFmtId="0" fontId="41" fillId="0" borderId="0" xfId="20" applyFont="1" applyBorder="1" applyAlignment="1"/>
    <xf numFmtId="3" fontId="41" fillId="0" borderId="0" xfId="20" applyNumberFormat="1" applyFont="1" applyBorder="1" applyAlignment="1"/>
    <xf numFmtId="3" fontId="12" fillId="0" borderId="0" xfId="12" applyNumberFormat="1" applyFont="1" applyBorder="1"/>
    <xf numFmtId="0" fontId="16" fillId="0" borderId="0" xfId="12" applyFont="1" applyBorder="1"/>
    <xf numFmtId="3" fontId="12" fillId="0" borderId="0" xfId="12" applyNumberFormat="1" applyFont="1" applyBorder="1" applyAlignment="1">
      <alignment horizontal="center"/>
    </xf>
    <xf numFmtId="164" fontId="13" fillId="0" borderId="0" xfId="5" applyFont="1"/>
    <xf numFmtId="0" fontId="11" fillId="0" borderId="0" xfId="13" applyFont="1" applyAlignment="1">
      <alignment horizontal="right"/>
    </xf>
    <xf numFmtId="0" fontId="11" fillId="0" borderId="0" xfId="13" applyFont="1" applyFill="1" applyAlignment="1">
      <alignment horizontal="right"/>
    </xf>
    <xf numFmtId="0" fontId="11" fillId="0" borderId="0" xfId="13" applyFont="1"/>
    <xf numFmtId="0" fontId="10" fillId="0" borderId="0" xfId="13" applyFont="1" applyFill="1"/>
    <xf numFmtId="0" fontId="10" fillId="0" borderId="0" xfId="13" applyFont="1"/>
    <xf numFmtId="168" fontId="13" fillId="0" borderId="38" xfId="10" applyNumberFormat="1" applyFont="1" applyBorder="1" applyAlignment="1">
      <alignment horizontal="right" vertical="center" wrapText="1"/>
    </xf>
    <xf numFmtId="168" fontId="13" fillId="0" borderId="7" xfId="10" applyNumberFormat="1" applyFont="1" applyBorder="1" applyAlignment="1">
      <alignment horizontal="right" vertical="center" wrapText="1"/>
    </xf>
    <xf numFmtId="168" fontId="13" fillId="0" borderId="38" xfId="10" applyNumberFormat="1" applyFont="1" applyFill="1" applyBorder="1" applyAlignment="1">
      <alignment horizontal="right" vertical="center" wrapText="1"/>
    </xf>
    <xf numFmtId="168" fontId="13" fillId="0" borderId="6" xfId="10" applyNumberFormat="1" applyFont="1" applyBorder="1" applyAlignment="1">
      <alignment horizontal="right" vertical="center" wrapText="1"/>
    </xf>
    <xf numFmtId="168" fontId="13" fillId="0" borderId="31" xfId="10" applyNumberFormat="1" applyFont="1" applyBorder="1" applyAlignment="1">
      <alignment horizontal="right" vertical="center" wrapText="1"/>
    </xf>
    <xf numFmtId="168" fontId="13" fillId="0" borderId="33" xfId="10" applyNumberFormat="1" applyFont="1" applyBorder="1" applyAlignment="1">
      <alignment horizontal="right" vertical="center" wrapText="1"/>
    </xf>
    <xf numFmtId="168" fontId="13" fillId="0" borderId="32" xfId="10" applyNumberFormat="1" applyFont="1" applyBorder="1" applyAlignment="1">
      <alignment horizontal="right" vertical="center" wrapText="1"/>
    </xf>
    <xf numFmtId="0" fontId="12" fillId="0" borderId="38" xfId="0" applyFont="1" applyFill="1" applyBorder="1" applyAlignment="1">
      <alignment horizontal="right" vertical="center" wrapText="1"/>
    </xf>
    <xf numFmtId="3" fontId="19" fillId="3" borderId="31" xfId="0" applyNumberFormat="1" applyFont="1" applyFill="1" applyBorder="1"/>
    <xf numFmtId="0" fontId="16" fillId="0" borderId="5" xfId="0" applyFont="1" applyFill="1" applyBorder="1" applyAlignment="1">
      <alignment horizontal="center" wrapText="1"/>
    </xf>
    <xf numFmtId="3" fontId="42" fillId="0" borderId="0" xfId="0" applyNumberFormat="1" applyFont="1"/>
    <xf numFmtId="3" fontId="42" fillId="0" borderId="5" xfId="0" applyNumberFormat="1" applyFont="1" applyBorder="1"/>
    <xf numFmtId="0" fontId="14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0" fillId="0" borderId="5" xfId="0" applyNumberFormat="1" applyFill="1" applyBorder="1"/>
    <xf numFmtId="0" fontId="0" fillId="0" borderId="38" xfId="0" applyBorder="1"/>
    <xf numFmtId="3" fontId="13" fillId="0" borderId="5" xfId="0" applyNumberFormat="1" applyFont="1" applyBorder="1"/>
    <xf numFmtId="3" fontId="13" fillId="0" borderId="14" xfId="0" applyNumberFormat="1" applyFont="1" applyBorder="1"/>
    <xf numFmtId="0" fontId="13" fillId="0" borderId="0" xfId="17" applyFont="1" applyFill="1"/>
    <xf numFmtId="0" fontId="16" fillId="0" borderId="0" xfId="17" applyFont="1" applyFill="1"/>
    <xf numFmtId="0" fontId="19" fillId="0" borderId="0" xfId="17" applyFont="1" applyFill="1"/>
    <xf numFmtId="170" fontId="19" fillId="0" borderId="0" xfId="17" applyNumberFormat="1" applyFont="1" applyFill="1"/>
    <xf numFmtId="0" fontId="3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" fontId="19" fillId="0" borderId="1" xfId="17" applyNumberFormat="1" applyFont="1" applyFill="1" applyBorder="1" applyAlignment="1">
      <alignment horizontal="center"/>
    </xf>
    <xf numFmtId="170" fontId="19" fillId="0" borderId="1" xfId="17" applyNumberFormat="1" applyFont="1" applyFill="1" applyBorder="1" applyAlignment="1">
      <alignment horizontal="right"/>
    </xf>
    <xf numFmtId="170" fontId="19" fillId="0" borderId="1" xfId="17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/>
    </xf>
    <xf numFmtId="170" fontId="13" fillId="0" borderId="0" xfId="0" applyNumberFormat="1" applyFont="1" applyFill="1" applyBorder="1" applyAlignment="1">
      <alignment horizontal="right"/>
    </xf>
    <xf numFmtId="0" fontId="13" fillId="0" borderId="0" xfId="17"/>
    <xf numFmtId="0" fontId="12" fillId="0" borderId="0" xfId="17" applyFont="1"/>
    <xf numFmtId="0" fontId="12" fillId="0" borderId="0" xfId="17" applyFont="1" applyFill="1" applyAlignment="1">
      <alignment horizontal="center"/>
    </xf>
    <xf numFmtId="0" fontId="12" fillId="0" borderId="0" xfId="17" applyFont="1" applyFill="1"/>
    <xf numFmtId="0" fontId="13" fillId="0" borderId="0" xfId="17" applyFont="1"/>
    <xf numFmtId="0" fontId="0" fillId="0" borderId="0" xfId="0" applyFill="1"/>
    <xf numFmtId="0" fontId="47" fillId="0" borderId="0" xfId="0" applyFont="1" applyAlignment="1"/>
    <xf numFmtId="0" fontId="35" fillId="0" borderId="0" xfId="0" applyFont="1" applyAlignme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33" xfId="0" applyFill="1" applyBorder="1"/>
    <xf numFmtId="3" fontId="19" fillId="3" borderId="5" xfId="0" applyNumberFormat="1" applyFont="1" applyFill="1" applyBorder="1"/>
    <xf numFmtId="164" fontId="22" fillId="0" borderId="0" xfId="2" applyFont="1" applyFill="1" applyAlignment="1">
      <alignment horizontal="center" wrapText="1"/>
    </xf>
    <xf numFmtId="169" fontId="5" fillId="0" borderId="1" xfId="11" applyNumberFormat="1" applyFont="1" applyFill="1" applyBorder="1" applyAlignment="1">
      <alignment horizontal="center" vertical="center"/>
    </xf>
    <xf numFmtId="3" fontId="51" fillId="0" borderId="0" xfId="0" applyNumberFormat="1" applyFont="1"/>
    <xf numFmtId="0" fontId="45" fillId="0" borderId="1" xfId="0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center" vertical="top" wrapText="1"/>
    </xf>
    <xf numFmtId="0" fontId="46" fillId="0" borderId="1" xfId="0" applyFont="1" applyFill="1" applyBorder="1" applyAlignment="1">
      <alignment horizontal="left" vertical="top" wrapText="1"/>
    </xf>
    <xf numFmtId="43" fontId="0" fillId="0" borderId="0" xfId="10" applyFont="1"/>
    <xf numFmtId="0" fontId="45" fillId="0" borderId="47" xfId="0" applyFont="1" applyFill="1" applyBorder="1" applyAlignment="1">
      <alignment horizontal="center" vertical="top" wrapText="1"/>
    </xf>
    <xf numFmtId="0" fontId="45" fillId="0" borderId="47" xfId="0" applyFont="1" applyFill="1" applyBorder="1" applyAlignment="1">
      <alignment horizontal="left" vertical="top" wrapText="1"/>
    </xf>
    <xf numFmtId="3" fontId="53" fillId="0" borderId="1" xfId="0" applyNumberFormat="1" applyFont="1" applyBorder="1" applyAlignment="1">
      <alignment horizontal="center" vertical="center"/>
    </xf>
    <xf numFmtId="3" fontId="54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45" fillId="0" borderId="47" xfId="0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52" fillId="5" borderId="1" xfId="0" applyFont="1" applyFill="1" applyBorder="1" applyAlignment="1">
      <alignment horizontal="center" vertical="top" wrapText="1"/>
    </xf>
    <xf numFmtId="0" fontId="52" fillId="5" borderId="1" xfId="0" applyFont="1" applyFill="1" applyBorder="1" applyAlignment="1">
      <alignment horizontal="center" vertical="center" wrapText="1"/>
    </xf>
    <xf numFmtId="0" fontId="44" fillId="5" borderId="1" xfId="0" applyFont="1" applyFill="1" applyBorder="1" applyAlignment="1">
      <alignment horizontal="center" vertical="top" wrapText="1"/>
    </xf>
    <xf numFmtId="0" fontId="30" fillId="5" borderId="1" xfId="0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3" fillId="5" borderId="1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right" vertical="center" wrapText="1"/>
    </xf>
    <xf numFmtId="3" fontId="53" fillId="0" borderId="1" xfId="0" applyNumberFormat="1" applyFont="1" applyBorder="1" applyAlignment="1">
      <alignment vertical="center"/>
    </xf>
    <xf numFmtId="3" fontId="46" fillId="0" borderId="1" xfId="0" applyNumberFormat="1" applyFont="1" applyFill="1" applyBorder="1" applyAlignment="1">
      <alignment horizontal="right" vertical="center" wrapText="1"/>
    </xf>
    <xf numFmtId="3" fontId="54" fillId="0" borderId="1" xfId="0" applyNumberFormat="1" applyFont="1" applyBorder="1" applyAlignment="1">
      <alignment vertical="center"/>
    </xf>
    <xf numFmtId="3" fontId="55" fillId="0" borderId="1" xfId="0" applyNumberFormat="1" applyFont="1" applyBorder="1" applyAlignment="1">
      <alignment horizontal="center" vertical="center"/>
    </xf>
    <xf numFmtId="171" fontId="51" fillId="0" borderId="0" xfId="21" applyNumberFormat="1" applyFont="1"/>
    <xf numFmtId="3" fontId="13" fillId="0" borderId="38" xfId="0" applyNumberFormat="1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center" vertical="center"/>
    </xf>
    <xf numFmtId="3" fontId="13" fillId="0" borderId="33" xfId="0" applyNumberFormat="1" applyFont="1" applyBorder="1" applyAlignment="1">
      <alignment horizontal="center" vertical="center"/>
    </xf>
    <xf numFmtId="168" fontId="13" fillId="0" borderId="7" xfId="10" applyNumberFormat="1" applyFont="1" applyBorder="1" applyAlignment="1">
      <alignment horizontal="center" vertical="center"/>
    </xf>
    <xf numFmtId="168" fontId="13" fillId="0" borderId="11" xfId="10" applyNumberFormat="1" applyFont="1" applyBorder="1" applyAlignment="1">
      <alignment horizontal="center" vertical="center"/>
    </xf>
    <xf numFmtId="3" fontId="12" fillId="0" borderId="34" xfId="0" applyNumberFormat="1" applyFont="1" applyBorder="1"/>
    <xf numFmtId="0" fontId="4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17" fillId="3" borderId="39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/>
    </xf>
    <xf numFmtId="3" fontId="17" fillId="0" borderId="38" xfId="0" applyNumberFormat="1" applyFont="1" applyBorder="1" applyAlignment="1">
      <alignment horizontal="center" vertical="center" wrapText="1"/>
    </xf>
    <xf numFmtId="3" fontId="17" fillId="0" borderId="31" xfId="0" applyNumberFormat="1" applyFont="1" applyBorder="1" applyAlignment="1">
      <alignment horizontal="center" vertical="center" wrapText="1"/>
    </xf>
    <xf numFmtId="3" fontId="17" fillId="0" borderId="38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/>
    </xf>
    <xf numFmtId="0" fontId="30" fillId="0" borderId="38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49" fontId="27" fillId="0" borderId="14" xfId="0" applyNumberFormat="1" applyFont="1" applyFill="1" applyBorder="1" applyAlignment="1">
      <alignment horizontal="center" vertical="center" wrapText="1"/>
    </xf>
    <xf numFmtId="49" fontId="27" fillId="0" borderId="39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wrapText="1"/>
    </xf>
    <xf numFmtId="0" fontId="18" fillId="0" borderId="30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35" xfId="0" quotePrefix="1" applyFont="1" applyBorder="1" applyAlignment="1">
      <alignment horizontal="center" vertical="center" wrapText="1"/>
    </xf>
    <xf numFmtId="0" fontId="18" fillId="0" borderId="36" xfId="0" quotePrefix="1" applyFont="1" applyBorder="1" applyAlignment="1">
      <alignment horizontal="center" vertical="center" wrapText="1"/>
    </xf>
    <xf numFmtId="0" fontId="18" fillId="0" borderId="37" xfId="0" quotePrefix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left"/>
    </xf>
    <xf numFmtId="0" fontId="20" fillId="3" borderId="36" xfId="0" applyFont="1" applyFill="1" applyBorder="1" applyAlignment="1">
      <alignment horizontal="left"/>
    </xf>
    <xf numFmtId="0" fontId="20" fillId="3" borderId="37" xfId="0" applyFont="1" applyFill="1" applyBorder="1" applyAlignment="1">
      <alignment horizontal="left"/>
    </xf>
    <xf numFmtId="0" fontId="20" fillId="3" borderId="32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left"/>
    </xf>
    <xf numFmtId="0" fontId="20" fillId="3" borderId="33" xfId="0" applyFont="1" applyFill="1" applyBorder="1" applyAlignment="1">
      <alignment horizontal="left"/>
    </xf>
    <xf numFmtId="0" fontId="12" fillId="0" borderId="36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49" fontId="21" fillId="0" borderId="35" xfId="0" quotePrefix="1" applyNumberFormat="1" applyFont="1" applyBorder="1" applyAlignment="1">
      <alignment horizontal="right" wrapText="1"/>
    </xf>
    <xf numFmtId="49" fontId="21" fillId="0" borderId="36" xfId="0" quotePrefix="1" applyNumberFormat="1" applyFont="1" applyBorder="1" applyAlignment="1">
      <alignment horizontal="right" wrapText="1"/>
    </xf>
    <xf numFmtId="49" fontId="21" fillId="0" borderId="37" xfId="0" quotePrefix="1" applyNumberFormat="1" applyFont="1" applyBorder="1" applyAlignment="1">
      <alignment horizontal="right" wrapText="1"/>
    </xf>
    <xf numFmtId="49" fontId="21" fillId="0" borderId="36" xfId="0" applyNumberFormat="1" applyFont="1" applyBorder="1" applyAlignment="1">
      <alignment horizontal="right" wrapText="1"/>
    </xf>
    <xf numFmtId="49" fontId="21" fillId="0" borderId="37" xfId="0" applyNumberFormat="1" applyFont="1" applyBorder="1" applyAlignment="1">
      <alignment horizontal="right" wrapText="1"/>
    </xf>
    <xf numFmtId="0" fontId="11" fillId="0" borderId="0" xfId="0" applyFont="1" applyFill="1" applyAlignment="1">
      <alignment horizontal="center" wrapText="1"/>
    </xf>
    <xf numFmtId="164" fontId="22" fillId="0" borderId="0" xfId="2" applyFont="1" applyFill="1" applyAlignment="1">
      <alignment horizontal="center"/>
    </xf>
    <xf numFmtId="0" fontId="16" fillId="0" borderId="14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164" fontId="43" fillId="0" borderId="0" xfId="2" applyFont="1" applyFill="1" applyAlignment="1">
      <alignment horizontal="center"/>
    </xf>
    <xf numFmtId="164" fontId="36" fillId="0" borderId="0" xfId="2" applyFont="1" applyFill="1" applyAlignment="1">
      <alignment horizontal="center"/>
    </xf>
    <xf numFmtId="164" fontId="36" fillId="0" borderId="0" xfId="2" applyFont="1" applyFill="1" applyAlignment="1">
      <alignment horizontal="center" wrapText="1"/>
    </xf>
    <xf numFmtId="164" fontId="5" fillId="0" borderId="0" xfId="2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9" fillId="0" borderId="0" xfId="12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9" fillId="0" borderId="1" xfId="17" applyFont="1" applyFill="1" applyBorder="1" applyAlignment="1">
      <alignment horizontal="left"/>
    </xf>
    <xf numFmtId="0" fontId="1" fillId="0" borderId="1" xfId="17" applyFont="1" applyFill="1" applyBorder="1" applyAlignment="1">
      <alignment horizontal="left"/>
    </xf>
    <xf numFmtId="0" fontId="1" fillId="0" borderId="1" xfId="17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 wrapText="1"/>
    </xf>
    <xf numFmtId="0" fontId="52" fillId="5" borderId="1" xfId="0" applyFont="1" applyFill="1" applyBorder="1" applyAlignment="1">
      <alignment horizontal="center" vertical="top" wrapText="1"/>
    </xf>
    <xf numFmtId="0" fontId="52" fillId="5" borderId="2" xfId="0" applyFont="1" applyFill="1" applyBorder="1" applyAlignment="1">
      <alignment horizontal="center" vertical="top" wrapText="1"/>
    </xf>
    <xf numFmtId="0" fontId="52" fillId="5" borderId="45" xfId="0" applyFont="1" applyFill="1" applyBorder="1" applyAlignment="1">
      <alignment horizontal="center" vertical="top" wrapText="1"/>
    </xf>
    <xf numFmtId="0" fontId="52" fillId="5" borderId="46" xfId="0" applyFont="1" applyFill="1" applyBorder="1" applyAlignment="1">
      <alignment horizontal="center" vertical="top" wrapText="1"/>
    </xf>
  </cellXfs>
  <cellStyles count="22">
    <cellStyle name="Excel Built-in Comma" xfId="1" xr:uid="{00000000-0005-0000-0000-000000000000}"/>
    <cellStyle name="Excel Built-in Normal" xfId="2" xr:uid="{00000000-0005-0000-0000-000001000000}"/>
    <cellStyle name="Ezres" xfId="10" builtinId="3"/>
    <cellStyle name="Ezres 2 2" xfId="14" xr:uid="{A5DBB654-24DB-4F92-99FB-2DA4CDED56D3}"/>
    <cellStyle name="Heading" xfId="3" xr:uid="{00000000-0005-0000-0000-000003000000}"/>
    <cellStyle name="Heading1" xfId="4" xr:uid="{00000000-0005-0000-0000-000004000000}"/>
    <cellStyle name="Normál" xfId="0" builtinId="0"/>
    <cellStyle name="Normál 10" xfId="18" xr:uid="{AE86E67B-9B71-408A-98A9-5AD33FDE58D6}"/>
    <cellStyle name="Normál 14" xfId="16" xr:uid="{C0F6A746-9C52-4A49-8000-47E344D17EBD}"/>
    <cellStyle name="Normál 15" xfId="19" xr:uid="{0E30BD3E-9F82-4BE0-8DD6-2A023D05F92D}"/>
    <cellStyle name="Normál 2" xfId="5" xr:uid="{00000000-0005-0000-0000-000006000000}"/>
    <cellStyle name="Normál 2 2" xfId="6" xr:uid="{00000000-0005-0000-0000-000007000000}"/>
    <cellStyle name="Normál 3" xfId="7" xr:uid="{00000000-0005-0000-0000-000008000000}"/>
    <cellStyle name="Normál 3 2 2" xfId="13" xr:uid="{1B4BC88F-6FC4-4DD7-A518-785E99AF6B69}"/>
    <cellStyle name="Normál 4" xfId="17" xr:uid="{B076FEE9-524F-44B3-84F6-1FBFF11CBE89}"/>
    <cellStyle name="Normál_Hitel 2007" xfId="20" xr:uid="{54821FE6-3629-48F2-A017-2E88E20261C9}"/>
    <cellStyle name="Normál_Hitel2004" xfId="12" xr:uid="{91918DD8-7364-4021-9AE2-F8EB91B57C90}"/>
    <cellStyle name="Pénznem" xfId="11" builtinId="4"/>
    <cellStyle name="Result" xfId="8" xr:uid="{00000000-0005-0000-0000-000009000000}"/>
    <cellStyle name="Result2" xfId="9" xr:uid="{00000000-0005-0000-0000-00000A000000}"/>
    <cellStyle name="Százalék" xfId="21" builtinId="5"/>
    <cellStyle name="Százalék 4" xfId="15" xr:uid="{9E6166DE-C53B-4312-AA9A-6DCE7916A7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Moln&#225;rn&#233;%20Nagy%20Edina/Nagyt&#233;rs&#233;g%20-%20Hullad&#233;k/Besz&#225;mol&#243;k/2022/hat&#225;rozat%20mell&#233;k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Mérleg"/>
      <sheetName val="Működési bevételek"/>
      <sheetName val="Felhalmozási bevételek"/>
      <sheetName val="Működési kiadások"/>
      <sheetName val="Felhalmozási kiadások"/>
      <sheetName val="Állami támogatások "/>
      <sheetName val="támogatás"/>
      <sheetName val="Címrend"/>
      <sheetName val="Létszámok"/>
      <sheetName val="Közvetett támogatások"/>
      <sheetName val="Finanszírozás"/>
      <sheetName val="Gördülő tervezés"/>
      <sheetName val=" hitel"/>
      <sheetName val="Többéves "/>
      <sheetName val="Saját bevételek részletezése"/>
      <sheetName val="Adósságot keletkeztető fejleszt"/>
      <sheetName val="2022 tagdí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I7">
            <v>5016500</v>
          </cell>
        </row>
        <row r="18">
          <cell r="I1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opLeftCell="A16" workbookViewId="0">
      <selection activeCell="B23" sqref="B23"/>
    </sheetView>
  </sheetViews>
  <sheetFormatPr defaultColWidth="8.75" defaultRowHeight="15" x14ac:dyDescent="0.25"/>
  <cols>
    <col min="1" max="1" width="3.75" style="2" customWidth="1"/>
    <col min="2" max="2" width="61" style="2" bestFit="1" customWidth="1"/>
    <col min="3" max="16384" width="8.75" style="1"/>
  </cols>
  <sheetData>
    <row r="1" spans="1:9" x14ac:dyDescent="0.25">
      <c r="B1" s="316" t="s">
        <v>366</v>
      </c>
    </row>
    <row r="3" spans="1:9" ht="30" x14ac:dyDescent="0.25">
      <c r="B3" s="317" t="s">
        <v>9</v>
      </c>
    </row>
    <row r="4" spans="1:9" x14ac:dyDescent="0.25">
      <c r="B4" s="356"/>
      <c r="C4" s="356"/>
      <c r="D4" s="356"/>
      <c r="E4" s="356"/>
      <c r="F4" s="356"/>
      <c r="G4" s="356"/>
      <c r="H4" s="356"/>
      <c r="I4" s="356"/>
    </row>
    <row r="5" spans="1:9" x14ac:dyDescent="0.25">
      <c r="B5" s="314" t="s">
        <v>367</v>
      </c>
      <c r="C5" s="312"/>
      <c r="D5" s="312"/>
      <c r="E5" s="312"/>
      <c r="F5" s="312"/>
      <c r="G5" s="312"/>
      <c r="H5" s="312"/>
      <c r="I5" s="312"/>
    </row>
    <row r="6" spans="1:9" x14ac:dyDescent="0.25">
      <c r="B6" s="315" t="s">
        <v>368</v>
      </c>
      <c r="C6" s="313"/>
      <c r="D6" s="313"/>
      <c r="E6" s="313"/>
      <c r="F6" s="313"/>
      <c r="G6" s="313"/>
      <c r="H6" s="313"/>
      <c r="I6" s="313"/>
    </row>
    <row r="8" spans="1:9" x14ac:dyDescent="0.25">
      <c r="A8" s="5" t="s">
        <v>0</v>
      </c>
      <c r="B8" s="5" t="s">
        <v>168</v>
      </c>
      <c r="C8" s="2"/>
    </row>
    <row r="9" spans="1:9" x14ac:dyDescent="0.25">
      <c r="A9" s="5"/>
      <c r="B9" s="5"/>
      <c r="C9" s="2"/>
    </row>
    <row r="10" spans="1:9" x14ac:dyDescent="0.25">
      <c r="A10" s="5" t="s">
        <v>16</v>
      </c>
      <c r="B10" s="5" t="s">
        <v>163</v>
      </c>
      <c r="C10" s="2"/>
    </row>
    <row r="11" spans="1:9" x14ac:dyDescent="0.25">
      <c r="A11" s="5"/>
      <c r="B11" s="5"/>
      <c r="C11" s="2"/>
    </row>
    <row r="12" spans="1:9" x14ac:dyDescent="0.25">
      <c r="A12" s="5" t="s">
        <v>17</v>
      </c>
      <c r="B12" s="5" t="s">
        <v>5</v>
      </c>
      <c r="C12" s="2"/>
    </row>
    <row r="13" spans="1:9" x14ac:dyDescent="0.25">
      <c r="A13" s="5"/>
      <c r="B13" s="5"/>
      <c r="C13" s="2"/>
    </row>
    <row r="14" spans="1:9" x14ac:dyDescent="0.25">
      <c r="A14" s="5" t="s">
        <v>18</v>
      </c>
      <c r="B14" s="5" t="s">
        <v>14</v>
      </c>
      <c r="C14" s="2"/>
    </row>
    <row r="15" spans="1:9" x14ac:dyDescent="0.25">
      <c r="A15" s="5"/>
      <c r="B15" s="5"/>
      <c r="C15" s="2"/>
    </row>
    <row r="16" spans="1:9" x14ac:dyDescent="0.25">
      <c r="A16" s="5" t="s">
        <v>19</v>
      </c>
      <c r="B16" s="5" t="s">
        <v>6</v>
      </c>
      <c r="C16" s="2"/>
    </row>
    <row r="17" spans="1:3" x14ac:dyDescent="0.25">
      <c r="A17" s="5"/>
      <c r="B17" s="5"/>
      <c r="C17" s="2"/>
    </row>
    <row r="18" spans="1:3" x14ac:dyDescent="0.25">
      <c r="A18" s="5" t="s">
        <v>20</v>
      </c>
      <c r="B18" s="5" t="s">
        <v>3</v>
      </c>
      <c r="C18" s="2"/>
    </row>
    <row r="19" spans="1:3" x14ac:dyDescent="0.25">
      <c r="A19" s="5"/>
      <c r="B19" s="5"/>
      <c r="C19" s="2"/>
    </row>
    <row r="20" spans="1:3" x14ac:dyDescent="0.25">
      <c r="A20" s="5" t="s">
        <v>21</v>
      </c>
      <c r="B20" s="5" t="s">
        <v>8</v>
      </c>
      <c r="C20" s="2"/>
    </row>
    <row r="21" spans="1:3" x14ac:dyDescent="0.25">
      <c r="A21" s="5"/>
      <c r="B21" s="5"/>
      <c r="C21" s="2"/>
    </row>
    <row r="22" spans="1:3" x14ac:dyDescent="0.25">
      <c r="A22" s="5" t="s">
        <v>22</v>
      </c>
      <c r="B22" s="223" t="s">
        <v>403</v>
      </c>
      <c r="C22" s="223"/>
    </row>
    <row r="23" spans="1:3" x14ac:dyDescent="0.25">
      <c r="A23" s="5"/>
      <c r="B23" s="4"/>
      <c r="C23" s="2"/>
    </row>
    <row r="24" spans="1:3" x14ac:dyDescent="0.25">
      <c r="A24" s="5" t="s">
        <v>377</v>
      </c>
      <c r="B24" s="5" t="s">
        <v>15</v>
      </c>
      <c r="C24" s="2"/>
    </row>
    <row r="25" spans="1:3" x14ac:dyDescent="0.25">
      <c r="A25" s="5"/>
      <c r="B25" s="4"/>
      <c r="C25" s="2"/>
    </row>
    <row r="26" spans="1:3" x14ac:dyDescent="0.25">
      <c r="A26" s="5" t="s">
        <v>378</v>
      </c>
      <c r="B26" s="6" t="s">
        <v>369</v>
      </c>
      <c r="C26" s="2"/>
    </row>
    <row r="27" spans="1:3" x14ac:dyDescent="0.25">
      <c r="A27" s="5"/>
      <c r="C27" s="2"/>
    </row>
    <row r="28" spans="1:3" x14ac:dyDescent="0.25">
      <c r="A28" s="5" t="s">
        <v>379</v>
      </c>
      <c r="B28" s="6" t="s">
        <v>370</v>
      </c>
      <c r="C28" s="2"/>
    </row>
    <row r="29" spans="1:3" x14ac:dyDescent="0.25">
      <c r="A29" s="5"/>
      <c r="C29" s="2"/>
    </row>
    <row r="30" spans="1:3" x14ac:dyDescent="0.25">
      <c r="A30" s="5" t="s">
        <v>380</v>
      </c>
      <c r="B30" s="6" t="s">
        <v>371</v>
      </c>
      <c r="C30" s="2"/>
    </row>
    <row r="31" spans="1:3" x14ac:dyDescent="0.25">
      <c r="A31" s="5"/>
      <c r="C31" s="2"/>
    </row>
    <row r="32" spans="1:3" x14ac:dyDescent="0.25">
      <c r="A32" s="5" t="s">
        <v>381</v>
      </c>
      <c r="B32" s="6" t="s">
        <v>372</v>
      </c>
      <c r="C32" s="2"/>
    </row>
    <row r="33" spans="1:3" x14ac:dyDescent="0.25">
      <c r="A33" s="5"/>
      <c r="C33" s="2"/>
    </row>
    <row r="34" spans="1:3" x14ac:dyDescent="0.25">
      <c r="A34" s="5" t="s">
        <v>382</v>
      </c>
      <c r="B34" s="7" t="s">
        <v>88</v>
      </c>
      <c r="C34" s="7"/>
    </row>
    <row r="35" spans="1:3" x14ac:dyDescent="0.25">
      <c r="A35" s="5"/>
      <c r="C35" s="2"/>
    </row>
    <row r="36" spans="1:3" x14ac:dyDescent="0.25">
      <c r="A36" s="5" t="s">
        <v>383</v>
      </c>
      <c r="B36" s="6" t="s">
        <v>373</v>
      </c>
      <c r="C36" s="2"/>
    </row>
    <row r="37" spans="1:3" x14ac:dyDescent="0.25">
      <c r="A37" s="5"/>
      <c r="C37" s="2"/>
    </row>
    <row r="38" spans="1:3" x14ac:dyDescent="0.25">
      <c r="A38" s="5" t="s">
        <v>384</v>
      </c>
      <c r="B38" s="6" t="s">
        <v>374</v>
      </c>
      <c r="C38" s="2"/>
    </row>
    <row r="39" spans="1:3" x14ac:dyDescent="0.25">
      <c r="A39" s="5"/>
      <c r="C39" s="2"/>
    </row>
    <row r="40" spans="1:3" x14ac:dyDescent="0.25">
      <c r="A40" s="5" t="s">
        <v>385</v>
      </c>
      <c r="B40" s="8" t="s">
        <v>375</v>
      </c>
      <c r="C40" s="8"/>
    </row>
    <row r="41" spans="1:3" x14ac:dyDescent="0.25">
      <c r="A41" s="5"/>
      <c r="B41" s="8"/>
      <c r="C41" s="8"/>
    </row>
    <row r="42" spans="1:3" x14ac:dyDescent="0.25">
      <c r="A42" s="5" t="s">
        <v>386</v>
      </c>
      <c r="B42" s="8" t="s">
        <v>376</v>
      </c>
      <c r="C42" s="8"/>
    </row>
    <row r="43" spans="1:3" x14ac:dyDescent="0.25">
      <c r="A43" s="5"/>
      <c r="C43" s="2"/>
    </row>
    <row r="44" spans="1:3" x14ac:dyDescent="0.25">
      <c r="A44" s="5"/>
      <c r="B44" s="8"/>
      <c r="C44" s="2"/>
    </row>
    <row r="45" spans="1:3" x14ac:dyDescent="0.25">
      <c r="A45" s="5"/>
      <c r="C45" s="2"/>
    </row>
    <row r="46" spans="1:3" x14ac:dyDescent="0.25">
      <c r="A46" s="5"/>
      <c r="B46" s="8"/>
      <c r="C46" s="2"/>
    </row>
    <row r="47" spans="1:3" x14ac:dyDescent="0.25">
      <c r="C47" s="2"/>
    </row>
    <row r="48" spans="1:3" x14ac:dyDescent="0.25">
      <c r="C48" s="2"/>
    </row>
    <row r="49" spans="3:3" x14ac:dyDescent="0.25">
      <c r="C49" s="2"/>
    </row>
  </sheetData>
  <mergeCells count="1">
    <mergeCell ref="B4:I4"/>
  </mergeCells>
  <phoneticPr fontId="0" type="noConversion"/>
  <pageMargins left="1.24015748031496" right="0.70000000000000007" top="1.1437007874015752" bottom="1.1437007874015752" header="0.75000000000000011" footer="0.75000000000000011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B650-A3EA-4F97-8CFA-7869B3DEB741}">
  <dimension ref="A1:F11"/>
  <sheetViews>
    <sheetView workbookViewId="0">
      <selection activeCell="A3" sqref="A3:D4"/>
    </sheetView>
  </sheetViews>
  <sheetFormatPr defaultRowHeight="14.25" x14ac:dyDescent="0.2"/>
  <cols>
    <col min="1" max="1" width="33.5" customWidth="1"/>
    <col min="2" max="3" width="13" customWidth="1"/>
    <col min="4" max="4" width="17" customWidth="1"/>
    <col min="5" max="6" width="8.75" customWidth="1"/>
  </cols>
  <sheetData>
    <row r="1" spans="1:6" ht="15.75" x14ac:dyDescent="0.25">
      <c r="A1" s="249"/>
      <c r="B1" s="151"/>
      <c r="C1" s="415" t="s">
        <v>184</v>
      </c>
      <c r="D1" s="415"/>
      <c r="E1" s="151"/>
      <c r="F1" s="151"/>
    </row>
    <row r="2" spans="1:6" ht="15.75" x14ac:dyDescent="0.25">
      <c r="A2" s="250"/>
      <c r="B2" s="151"/>
      <c r="C2" s="151"/>
      <c r="D2" s="151"/>
      <c r="E2" s="151"/>
      <c r="F2" s="151"/>
    </row>
    <row r="3" spans="1:6" ht="15.75" x14ac:dyDescent="0.25">
      <c r="A3" s="419" t="s">
        <v>9</v>
      </c>
      <c r="B3" s="419"/>
      <c r="C3" s="419"/>
      <c r="D3" s="419"/>
      <c r="E3" s="151"/>
      <c r="F3" s="151"/>
    </row>
    <row r="4" spans="1:6" ht="15.75" x14ac:dyDescent="0.25">
      <c r="A4" s="419" t="s">
        <v>205</v>
      </c>
      <c r="B4" s="419"/>
      <c r="C4" s="419"/>
      <c r="D4" s="419"/>
      <c r="E4" s="151"/>
      <c r="F4" s="151"/>
    </row>
    <row r="5" spans="1:6" ht="15.75" x14ac:dyDescent="0.25">
      <c r="A5" s="251"/>
      <c r="B5" s="151"/>
      <c r="C5" s="151"/>
      <c r="D5" s="151"/>
      <c r="E5" s="151"/>
      <c r="F5" s="151"/>
    </row>
    <row r="6" spans="1:6" ht="15.75" x14ac:dyDescent="0.25">
      <c r="A6" s="420" t="s">
        <v>185</v>
      </c>
      <c r="B6" s="420"/>
      <c r="C6" s="420"/>
      <c r="D6" s="420"/>
      <c r="E6" s="151"/>
      <c r="F6" s="151"/>
    </row>
    <row r="7" spans="1:6" ht="15" x14ac:dyDescent="0.25">
      <c r="A7" s="252"/>
      <c r="B7" s="151"/>
      <c r="C7" s="151"/>
      <c r="D7" s="151"/>
      <c r="E7" s="151"/>
      <c r="F7" s="151"/>
    </row>
    <row r="8" spans="1:6" ht="15" x14ac:dyDescent="0.25">
      <c r="A8" s="421" t="s">
        <v>186</v>
      </c>
      <c r="B8" s="421"/>
      <c r="C8" s="421"/>
      <c r="D8" s="421"/>
      <c r="E8" s="421"/>
      <c r="F8" s="151"/>
    </row>
    <row r="9" spans="1:6" ht="15" x14ac:dyDescent="0.25">
      <c r="A9" s="151"/>
      <c r="B9" s="151"/>
      <c r="C9" s="151"/>
      <c r="D9" s="151"/>
      <c r="E9" s="151"/>
      <c r="F9" s="151"/>
    </row>
    <row r="10" spans="1:6" ht="15" x14ac:dyDescent="0.25">
      <c r="A10" s="151"/>
      <c r="B10" s="151"/>
      <c r="C10" s="151"/>
      <c r="D10" s="151"/>
      <c r="E10" s="151"/>
      <c r="F10" s="151"/>
    </row>
    <row r="11" spans="1:6" ht="15" x14ac:dyDescent="0.25">
      <c r="A11" s="151" t="s">
        <v>206</v>
      </c>
      <c r="B11" s="151"/>
      <c r="C11" s="151"/>
      <c r="D11" s="151"/>
      <c r="E11" s="151"/>
      <c r="F11" s="151"/>
    </row>
  </sheetData>
  <mergeCells count="5">
    <mergeCell ref="C1:D1"/>
    <mergeCell ref="A3:D3"/>
    <mergeCell ref="A4:D4"/>
    <mergeCell ref="A6:D6"/>
    <mergeCell ref="A8:E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AE322-4FED-41E7-AABB-154CC9B0C657}">
  <dimension ref="A1:F7"/>
  <sheetViews>
    <sheetView workbookViewId="0">
      <selection activeCell="A8" sqref="A8"/>
    </sheetView>
  </sheetViews>
  <sheetFormatPr defaultRowHeight="14.25" x14ac:dyDescent="0.2"/>
  <cols>
    <col min="1" max="1" width="18.75" customWidth="1"/>
    <col min="2" max="2" width="27.375" customWidth="1"/>
    <col min="3" max="3" width="11.125" customWidth="1"/>
    <col min="4" max="4" width="4.375" customWidth="1"/>
    <col min="5" max="6" width="10.5" bestFit="1" customWidth="1"/>
  </cols>
  <sheetData>
    <row r="1" spans="1:6" x14ac:dyDescent="0.2">
      <c r="A1" s="422" t="s">
        <v>187</v>
      </c>
      <c r="B1" s="422"/>
      <c r="C1" s="422"/>
      <c r="D1" s="422"/>
      <c r="E1" s="422"/>
      <c r="F1" s="253"/>
    </row>
    <row r="2" spans="1:6" x14ac:dyDescent="0.2">
      <c r="A2" s="23"/>
      <c r="B2" s="23"/>
      <c r="C2" s="2"/>
      <c r="D2" s="217"/>
      <c r="E2" s="217" t="s">
        <v>188</v>
      </c>
      <c r="F2" s="2"/>
    </row>
    <row r="3" spans="1:6" x14ac:dyDescent="0.2">
      <c r="A3" s="23"/>
      <c r="B3" s="23"/>
      <c r="C3" s="23"/>
      <c r="D3" s="101"/>
      <c r="E3" s="23"/>
      <c r="F3" s="23"/>
    </row>
    <row r="4" spans="1:6" ht="50.25" customHeight="1" x14ac:dyDescent="0.2">
      <c r="A4" s="423" t="s">
        <v>213</v>
      </c>
      <c r="B4" s="423"/>
      <c r="C4" s="423"/>
      <c r="D4" s="423"/>
      <c r="E4" s="423"/>
      <c r="F4" s="254"/>
    </row>
    <row r="5" spans="1:6" x14ac:dyDescent="0.2">
      <c r="A5" s="23"/>
      <c r="B5" s="23"/>
      <c r="C5" s="23"/>
      <c r="D5" s="101"/>
      <c r="E5" s="23"/>
      <c r="F5" s="23"/>
    </row>
    <row r="6" spans="1:6" x14ac:dyDescent="0.2">
      <c r="A6" s="23"/>
      <c r="B6" s="23"/>
      <c r="C6" s="23"/>
      <c r="D6" s="23"/>
      <c r="E6" s="23"/>
      <c r="F6" s="23"/>
    </row>
    <row r="7" spans="1:6" x14ac:dyDescent="0.2">
      <c r="A7" s="150" t="s">
        <v>214</v>
      </c>
      <c r="B7" s="23"/>
      <c r="C7" s="23"/>
      <c r="D7" s="23"/>
      <c r="E7" s="23"/>
      <c r="F7" s="23"/>
    </row>
  </sheetData>
  <mergeCells count="2">
    <mergeCell ref="A1:E1"/>
    <mergeCell ref="A4:E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4BA96-ECDE-4409-8A5E-6D492CC5E221}">
  <dimension ref="A1:E11"/>
  <sheetViews>
    <sheetView workbookViewId="0">
      <selection activeCell="A10" sqref="A10"/>
    </sheetView>
  </sheetViews>
  <sheetFormatPr defaultRowHeight="14.25" x14ac:dyDescent="0.2"/>
  <cols>
    <col min="1" max="1" width="41.875" customWidth="1"/>
    <col min="2" max="2" width="20" customWidth="1"/>
    <col min="3" max="3" width="13.875" customWidth="1"/>
    <col min="4" max="4" width="12.25" customWidth="1"/>
    <col min="5" max="5" width="15.875" bestFit="1" customWidth="1"/>
  </cols>
  <sheetData>
    <row r="1" spans="1:5" x14ac:dyDescent="0.2">
      <c r="A1" s="2"/>
      <c r="B1" s="2"/>
      <c r="C1" s="2"/>
      <c r="D1" s="255" t="s">
        <v>395</v>
      </c>
      <c r="E1" s="2"/>
    </row>
    <row r="2" spans="1:5" x14ac:dyDescent="0.2">
      <c r="A2" s="2"/>
      <c r="B2" s="2"/>
      <c r="C2" s="2"/>
      <c r="D2" s="2"/>
      <c r="E2" s="2"/>
    </row>
    <row r="3" spans="1:5" ht="18.75" x14ac:dyDescent="0.2">
      <c r="A3" s="424" t="s">
        <v>190</v>
      </c>
      <c r="B3" s="424"/>
      <c r="C3" s="424"/>
      <c r="D3" s="256"/>
      <c r="E3" s="256"/>
    </row>
    <row r="4" spans="1:5" ht="18" x14ac:dyDescent="0.2">
      <c r="A4" s="257"/>
      <c r="B4" s="257"/>
      <c r="C4" s="257"/>
      <c r="D4" s="258"/>
      <c r="E4" s="258"/>
    </row>
    <row r="5" spans="1:5" x14ac:dyDescent="0.2">
      <c r="A5" s="259"/>
      <c r="B5" s="259"/>
      <c r="C5" s="259"/>
      <c r="D5" s="260"/>
      <c r="E5" s="261"/>
    </row>
    <row r="6" spans="1:5" ht="15" x14ac:dyDescent="0.25">
      <c r="A6" s="262"/>
      <c r="B6" s="262"/>
      <c r="C6" s="262"/>
      <c r="D6" s="263"/>
      <c r="E6" s="264"/>
    </row>
    <row r="7" spans="1:5" ht="30" customHeight="1" x14ac:dyDescent="0.2">
      <c r="A7" s="423" t="s">
        <v>191</v>
      </c>
      <c r="B7" s="423"/>
      <c r="C7" s="423"/>
      <c r="D7" s="423"/>
      <c r="E7" s="265"/>
    </row>
    <row r="8" spans="1:5" ht="15" x14ac:dyDescent="0.25">
      <c r="A8" s="266"/>
      <c r="B8" s="266"/>
      <c r="C8" s="266"/>
      <c r="D8" s="267"/>
      <c r="E8" s="265"/>
    </row>
    <row r="9" spans="1:5" x14ac:dyDescent="0.2">
      <c r="A9" s="268"/>
      <c r="B9" s="268"/>
      <c r="C9" s="268"/>
      <c r="D9" s="268"/>
      <c r="E9" s="268"/>
    </row>
    <row r="10" spans="1:5" x14ac:dyDescent="0.2">
      <c r="A10" s="150" t="s">
        <v>214</v>
      </c>
      <c r="B10" s="268"/>
      <c r="C10" s="268"/>
      <c r="D10" s="268"/>
      <c r="E10" s="268"/>
    </row>
    <row r="11" spans="1:5" x14ac:dyDescent="0.2">
      <c r="A11" s="268"/>
      <c r="B11" s="268"/>
      <c r="C11" s="268"/>
      <c r="D11" s="268"/>
      <c r="E11" s="268"/>
    </row>
  </sheetData>
  <mergeCells count="2">
    <mergeCell ref="A3:C3"/>
    <mergeCell ref="A7:D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C893-1DE5-4BEB-AB6E-00CB70281E4D}">
  <dimension ref="A1:K410"/>
  <sheetViews>
    <sheetView view="pageBreakPreview" zoomScale="60" zoomScaleNormal="100" workbookViewId="0">
      <selection activeCell="K3" sqref="K3"/>
    </sheetView>
  </sheetViews>
  <sheetFormatPr defaultRowHeight="14.25" x14ac:dyDescent="0.2"/>
  <cols>
    <col min="1" max="1" width="10.5" style="306" customWidth="1"/>
    <col min="2" max="2" width="15.875" style="306" customWidth="1"/>
    <col min="3" max="3" width="18.25" style="306" customWidth="1"/>
    <col min="4" max="4" width="15.125" style="306" customWidth="1"/>
    <col min="5" max="5" width="16.625" style="310" customWidth="1"/>
    <col min="6" max="6" width="11" style="306" bestFit="1" customWidth="1"/>
    <col min="7" max="7" width="11.875" style="306" bestFit="1" customWidth="1"/>
    <col min="8" max="8" width="11" style="306" bestFit="1" customWidth="1"/>
    <col min="9" max="9" width="10.875" style="306" customWidth="1"/>
    <col min="10" max="10" width="7" style="306" customWidth="1"/>
    <col min="11" max="11" width="6.75" style="306" bestFit="1" customWidth="1"/>
  </cols>
  <sheetData>
    <row r="1" spans="1:11" ht="15" x14ac:dyDescent="0.25">
      <c r="A1" s="6" t="s">
        <v>189</v>
      </c>
      <c r="B1" s="295"/>
      <c r="C1" s="295"/>
      <c r="D1" s="295"/>
      <c r="E1" s="295"/>
      <c r="F1" s="295"/>
      <c r="G1" s="295"/>
      <c r="H1" s="295"/>
      <c r="I1" s="296" t="s">
        <v>396</v>
      </c>
      <c r="J1" s="295"/>
      <c r="K1" s="295"/>
    </row>
    <row r="2" spans="1:11" x14ac:dyDescent="0.2">
      <c r="A2" s="6"/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1" ht="15" x14ac:dyDescent="0.25">
      <c r="A3" s="296" t="s">
        <v>215</v>
      </c>
      <c r="B3" s="297"/>
      <c r="C3" s="297"/>
      <c r="D3" s="297"/>
      <c r="E3" s="298"/>
      <c r="F3" s="297"/>
      <c r="H3" s="296"/>
      <c r="I3" s="296"/>
      <c r="J3" s="296" t="s">
        <v>137</v>
      </c>
      <c r="K3" s="296"/>
    </row>
    <row r="4" spans="1:11" ht="30" x14ac:dyDescent="0.2">
      <c r="A4" s="299" t="s">
        <v>217</v>
      </c>
      <c r="B4" s="425" t="s">
        <v>218</v>
      </c>
      <c r="C4" s="425"/>
      <c r="D4" s="300" t="s">
        <v>219</v>
      </c>
      <c r="E4" s="300">
        <v>2022</v>
      </c>
      <c r="F4" s="300">
        <v>2023</v>
      </c>
      <c r="G4" s="300">
        <v>2024</v>
      </c>
      <c r="H4" s="300">
        <v>2025</v>
      </c>
      <c r="I4" s="426" t="s">
        <v>220</v>
      </c>
      <c r="J4" s="427"/>
      <c r="K4" s="428"/>
    </row>
    <row r="5" spans="1:11" ht="15" x14ac:dyDescent="0.25">
      <c r="A5" s="301" t="s">
        <v>0</v>
      </c>
      <c r="B5" s="429" t="s">
        <v>221</v>
      </c>
      <c r="C5" s="429"/>
      <c r="D5" s="302" t="s">
        <v>222</v>
      </c>
      <c r="E5" s="302">
        <f>35000*12</f>
        <v>420000</v>
      </c>
      <c r="F5" s="302">
        <f>35000*12</f>
        <v>420000</v>
      </c>
      <c r="G5" s="302">
        <f>35000*12</f>
        <v>420000</v>
      </c>
      <c r="H5" s="302">
        <f>35000*12</f>
        <v>420000</v>
      </c>
      <c r="I5" s="430" t="s">
        <v>223</v>
      </c>
      <c r="J5" s="430"/>
      <c r="K5" s="430"/>
    </row>
    <row r="6" spans="1:11" ht="15" x14ac:dyDescent="0.25">
      <c r="A6" s="301" t="s">
        <v>16</v>
      </c>
      <c r="B6" s="429" t="s">
        <v>221</v>
      </c>
      <c r="C6" s="429"/>
      <c r="D6" s="302" t="s">
        <v>224</v>
      </c>
      <c r="E6" s="302">
        <v>20000</v>
      </c>
      <c r="F6" s="302">
        <v>20000</v>
      </c>
      <c r="G6" s="302">
        <v>20000</v>
      </c>
      <c r="H6" s="302">
        <v>20000</v>
      </c>
      <c r="I6" s="430" t="s">
        <v>225</v>
      </c>
      <c r="J6" s="430"/>
      <c r="K6" s="430"/>
    </row>
    <row r="7" spans="1:11" ht="15" x14ac:dyDescent="0.25">
      <c r="A7" s="301" t="s">
        <v>17</v>
      </c>
      <c r="B7" s="429" t="s">
        <v>226</v>
      </c>
      <c r="C7" s="429"/>
      <c r="D7" s="303" t="s">
        <v>227</v>
      </c>
      <c r="E7" s="302">
        <f>12*120000</f>
        <v>1440000</v>
      </c>
      <c r="F7" s="302">
        <f>12*120000</f>
        <v>1440000</v>
      </c>
      <c r="G7" s="302">
        <f>12*120000</f>
        <v>1440000</v>
      </c>
      <c r="H7" s="302">
        <f>12*120000</f>
        <v>1440000</v>
      </c>
      <c r="I7" s="430" t="s">
        <v>228</v>
      </c>
      <c r="J7" s="430"/>
      <c r="K7" s="430"/>
    </row>
    <row r="8" spans="1:11" ht="15" x14ac:dyDescent="0.25">
      <c r="A8" s="301"/>
      <c r="B8" s="429"/>
      <c r="C8" s="429"/>
      <c r="D8" s="302"/>
      <c r="E8" s="302"/>
      <c r="F8" s="302"/>
      <c r="G8" s="302"/>
      <c r="H8" s="302"/>
      <c r="I8" s="430"/>
      <c r="J8" s="430"/>
      <c r="K8" s="430"/>
    </row>
    <row r="9" spans="1:11" x14ac:dyDescent="0.2">
      <c r="A9" s="304"/>
      <c r="B9" s="432"/>
      <c r="C9" s="432"/>
      <c r="D9" s="305"/>
      <c r="E9" s="305"/>
      <c r="F9" s="305"/>
      <c r="G9" s="305"/>
      <c r="H9" s="305"/>
      <c r="I9" s="433"/>
      <c r="J9" s="433"/>
      <c r="K9" s="433"/>
    </row>
    <row r="10" spans="1:11" x14ac:dyDescent="0.2">
      <c r="A10" s="307"/>
      <c r="B10" s="295"/>
      <c r="C10" s="295"/>
      <c r="D10" s="295"/>
      <c r="E10" s="295"/>
      <c r="F10" s="295"/>
      <c r="G10" s="295"/>
      <c r="H10" s="295"/>
      <c r="I10" s="295"/>
      <c r="J10" s="295"/>
      <c r="K10" s="295"/>
    </row>
    <row r="11" spans="1:11" x14ac:dyDescent="0.2">
      <c r="A11" s="307" t="s">
        <v>229</v>
      </c>
      <c r="B11" s="295"/>
      <c r="C11" s="295"/>
      <c r="D11" s="295"/>
      <c r="E11" s="308" t="s">
        <v>85</v>
      </c>
      <c r="F11" s="295"/>
      <c r="G11" s="295"/>
      <c r="H11" s="295"/>
      <c r="I11" s="295"/>
      <c r="J11" s="309" t="s">
        <v>230</v>
      </c>
      <c r="K11" s="295"/>
    </row>
    <row r="12" spans="1:11" ht="30" x14ac:dyDescent="0.2">
      <c r="A12" s="299" t="s">
        <v>217</v>
      </c>
      <c r="B12" s="425" t="s">
        <v>218</v>
      </c>
      <c r="C12" s="425"/>
      <c r="D12" s="300" t="s">
        <v>219</v>
      </c>
      <c r="E12" s="300">
        <v>2022</v>
      </c>
      <c r="F12" s="300">
        <v>2023</v>
      </c>
      <c r="G12" s="300">
        <v>2024</v>
      </c>
      <c r="H12" s="300">
        <v>2025</v>
      </c>
      <c r="I12" s="426" t="s">
        <v>220</v>
      </c>
      <c r="J12" s="427"/>
      <c r="K12" s="428"/>
    </row>
    <row r="13" spans="1:11" ht="15" x14ac:dyDescent="0.25">
      <c r="A13" s="301" t="s">
        <v>0</v>
      </c>
      <c r="B13" s="429" t="s">
        <v>231</v>
      </c>
      <c r="C13" s="429"/>
      <c r="D13" s="302">
        <v>4700000</v>
      </c>
      <c r="E13" s="302">
        <v>2509000</v>
      </c>
      <c r="F13" s="302">
        <v>0</v>
      </c>
      <c r="G13" s="302">
        <v>0</v>
      </c>
      <c r="H13" s="302">
        <v>0</v>
      </c>
      <c r="I13" s="431" t="s">
        <v>232</v>
      </c>
      <c r="J13" s="431"/>
      <c r="K13" s="431"/>
    </row>
    <row r="14" spans="1:11" ht="15" x14ac:dyDescent="0.25">
      <c r="A14" s="301"/>
      <c r="B14" s="429"/>
      <c r="C14" s="429"/>
      <c r="D14" s="303"/>
      <c r="E14" s="302"/>
      <c r="F14" s="302"/>
      <c r="G14" s="302"/>
      <c r="H14" s="302"/>
      <c r="I14" s="430"/>
      <c r="J14" s="430"/>
      <c r="K14" s="430"/>
    </row>
    <row r="15" spans="1:11" x14ac:dyDescent="0.2">
      <c r="A15" s="310"/>
      <c r="B15" s="295"/>
      <c r="C15" s="295"/>
      <c r="D15" s="295"/>
      <c r="E15" s="295"/>
      <c r="F15" s="295"/>
      <c r="G15" s="295"/>
      <c r="H15" s="295"/>
      <c r="I15" s="295"/>
      <c r="J15" s="295"/>
      <c r="K15" s="295"/>
    </row>
    <row r="16" spans="1:11" x14ac:dyDescent="0.2">
      <c r="A16" s="307"/>
      <c r="B16" s="295"/>
      <c r="C16" s="295"/>
      <c r="D16" s="295"/>
      <c r="E16" s="295"/>
      <c r="F16" s="295"/>
      <c r="G16" s="295"/>
      <c r="H16" s="295"/>
      <c r="I16" s="295"/>
      <c r="J16" s="295"/>
      <c r="K16" s="295"/>
    </row>
    <row r="17" spans="1:11" x14ac:dyDescent="0.2">
      <c r="A17" s="150" t="s">
        <v>214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x14ac:dyDescent="0.2">
      <c r="A18" s="310"/>
      <c r="B18" s="295"/>
      <c r="C18" s="295"/>
      <c r="D18" s="295"/>
      <c r="E18" s="295"/>
      <c r="F18" s="295"/>
      <c r="G18" s="295"/>
      <c r="H18" s="295"/>
      <c r="I18" s="295"/>
      <c r="J18" s="295"/>
      <c r="K18" s="295"/>
    </row>
    <row r="19" spans="1:11" x14ac:dyDescent="0.2">
      <c r="A19" s="310"/>
      <c r="B19" s="295"/>
      <c r="C19" s="295"/>
      <c r="D19" s="295"/>
      <c r="E19" s="295"/>
      <c r="F19" s="295"/>
      <c r="G19" s="295"/>
      <c r="H19" s="295"/>
      <c r="I19" s="295"/>
      <c r="J19" s="295"/>
      <c r="K19" s="295"/>
    </row>
    <row r="20" spans="1:11" x14ac:dyDescent="0.2">
      <c r="A20" s="310"/>
      <c r="B20" s="295"/>
      <c r="C20" s="295"/>
      <c r="D20" s="295"/>
      <c r="E20" s="295"/>
      <c r="F20" s="295"/>
      <c r="G20" s="295"/>
      <c r="H20" s="295"/>
      <c r="I20" s="295"/>
      <c r="J20" s="295"/>
      <c r="K20" s="295"/>
    </row>
    <row r="21" spans="1:11" x14ac:dyDescent="0.2">
      <c r="A21" s="310"/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x14ac:dyDescent="0.2">
      <c r="A22" s="310"/>
      <c r="B22" s="295"/>
      <c r="C22" s="295"/>
      <c r="D22" s="295"/>
      <c r="E22" s="295"/>
      <c r="F22" s="295"/>
      <c r="G22" s="295"/>
      <c r="H22" s="295"/>
      <c r="I22" s="295"/>
      <c r="J22" s="295"/>
      <c r="K22" s="295"/>
    </row>
    <row r="23" spans="1:11" x14ac:dyDescent="0.2">
      <c r="A23" s="310"/>
      <c r="B23" s="295"/>
      <c r="C23" s="295"/>
      <c r="D23" s="295"/>
      <c r="E23" s="295"/>
      <c r="F23" s="295"/>
      <c r="G23" s="295"/>
      <c r="H23" s="295"/>
      <c r="I23" s="295"/>
      <c r="J23" s="295"/>
      <c r="K23" s="295"/>
    </row>
    <row r="24" spans="1:11" x14ac:dyDescent="0.2">
      <c r="A24" s="310"/>
      <c r="B24" s="295"/>
      <c r="C24" s="295"/>
      <c r="D24" s="295"/>
      <c r="E24" s="295"/>
      <c r="F24" s="295"/>
      <c r="G24" s="295"/>
      <c r="H24" s="295"/>
      <c r="I24" s="295"/>
      <c r="J24" s="295"/>
      <c r="K24" s="295"/>
    </row>
    <row r="25" spans="1:11" x14ac:dyDescent="0.2">
      <c r="A25" s="310"/>
      <c r="B25" s="295"/>
      <c r="C25" s="295"/>
      <c r="D25" s="295"/>
      <c r="E25" s="295"/>
      <c r="F25" s="295"/>
      <c r="G25" s="295"/>
      <c r="H25" s="295"/>
      <c r="I25" s="295"/>
      <c r="J25" s="295"/>
      <c r="K25" s="295"/>
    </row>
    <row r="26" spans="1:11" x14ac:dyDescent="0.2">
      <c r="A26" s="310"/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x14ac:dyDescent="0.2">
      <c r="A27" s="310"/>
      <c r="B27" s="295"/>
      <c r="C27" s="295"/>
      <c r="D27" s="295"/>
      <c r="E27" s="295"/>
      <c r="F27" s="295"/>
      <c r="G27" s="295"/>
      <c r="H27" s="295"/>
      <c r="I27" s="295"/>
      <c r="J27" s="295"/>
      <c r="K27" s="295"/>
    </row>
    <row r="28" spans="1:11" x14ac:dyDescent="0.2">
      <c r="A28" s="310"/>
      <c r="B28" s="295"/>
      <c r="C28" s="295"/>
      <c r="D28" s="295"/>
      <c r="E28" s="295"/>
      <c r="F28" s="295"/>
      <c r="G28" s="295"/>
      <c r="H28" s="295"/>
      <c r="I28" s="295"/>
      <c r="J28" s="295"/>
      <c r="K28" s="295"/>
    </row>
    <row r="29" spans="1:11" x14ac:dyDescent="0.2">
      <c r="A29" s="310"/>
      <c r="B29" s="295"/>
      <c r="C29" s="295"/>
      <c r="D29" s="295"/>
      <c r="E29" s="295"/>
      <c r="F29" s="295"/>
      <c r="G29" s="295"/>
      <c r="H29" s="295"/>
      <c r="I29" s="295"/>
      <c r="J29" s="295"/>
      <c r="K29" s="295"/>
    </row>
    <row r="30" spans="1:11" x14ac:dyDescent="0.2">
      <c r="A30" s="310"/>
      <c r="B30" s="295"/>
      <c r="C30" s="295"/>
      <c r="D30" s="295"/>
      <c r="E30" s="295"/>
      <c r="F30" s="295"/>
      <c r="G30" s="295"/>
      <c r="H30" s="295"/>
      <c r="I30" s="295"/>
      <c r="J30" s="295"/>
      <c r="K30" s="295"/>
    </row>
    <row r="31" spans="1:11" x14ac:dyDescent="0.2">
      <c r="A31" s="310"/>
      <c r="B31" s="295"/>
      <c r="C31" s="295"/>
      <c r="D31" s="295"/>
      <c r="E31" s="295"/>
      <c r="F31" s="295"/>
      <c r="G31" s="295"/>
      <c r="H31" s="295"/>
      <c r="I31" s="295"/>
      <c r="J31" s="295"/>
      <c r="K31" s="295"/>
    </row>
    <row r="32" spans="1:11" x14ac:dyDescent="0.2">
      <c r="A32" s="310"/>
      <c r="B32" s="295"/>
      <c r="C32" s="295"/>
      <c r="D32" s="295"/>
      <c r="E32" s="295"/>
      <c r="F32" s="295"/>
      <c r="G32" s="295"/>
      <c r="H32" s="295"/>
      <c r="I32" s="295"/>
      <c r="J32" s="295"/>
      <c r="K32" s="295"/>
    </row>
    <row r="33" spans="1:11" x14ac:dyDescent="0.2">
      <c r="A33" s="310"/>
      <c r="B33" s="295"/>
      <c r="C33" s="295"/>
      <c r="D33" s="295"/>
      <c r="E33" s="295"/>
      <c r="F33" s="295"/>
      <c r="G33" s="295"/>
      <c r="H33" s="295"/>
      <c r="I33" s="295"/>
      <c r="J33" s="295"/>
      <c r="K33" s="295"/>
    </row>
    <row r="34" spans="1:11" x14ac:dyDescent="0.2">
      <c r="A34" s="310"/>
      <c r="B34" s="295"/>
      <c r="C34" s="295"/>
      <c r="D34" s="295"/>
      <c r="E34" s="295"/>
      <c r="F34" s="295"/>
      <c r="G34" s="295"/>
      <c r="H34" s="295"/>
      <c r="I34" s="295"/>
      <c r="J34" s="295"/>
      <c r="K34" s="295"/>
    </row>
    <row r="35" spans="1:11" x14ac:dyDescent="0.2">
      <c r="A35" s="310"/>
      <c r="B35" s="295"/>
      <c r="C35" s="295"/>
      <c r="D35" s="295"/>
      <c r="E35" s="295"/>
      <c r="F35" s="295"/>
      <c r="G35" s="295"/>
      <c r="H35" s="295"/>
      <c r="I35" s="295"/>
      <c r="J35" s="295"/>
      <c r="K35" s="295"/>
    </row>
    <row r="36" spans="1:11" x14ac:dyDescent="0.2">
      <c r="A36" s="310"/>
      <c r="B36" s="295"/>
      <c r="C36" s="295"/>
      <c r="D36" s="295"/>
      <c r="E36" s="295"/>
      <c r="F36" s="295"/>
      <c r="G36" s="295"/>
      <c r="H36" s="295"/>
      <c r="I36" s="295"/>
      <c r="J36" s="295"/>
      <c r="K36" s="295"/>
    </row>
    <row r="37" spans="1:11" x14ac:dyDescent="0.2">
      <c r="A37" s="310"/>
      <c r="B37" s="295"/>
      <c r="C37" s="295"/>
      <c r="D37" s="295"/>
      <c r="E37" s="295"/>
      <c r="F37" s="295"/>
      <c r="G37" s="295"/>
      <c r="H37" s="295"/>
      <c r="I37" s="295"/>
      <c r="J37" s="295"/>
      <c r="K37" s="295"/>
    </row>
    <row r="38" spans="1:11" x14ac:dyDescent="0.2">
      <c r="A38" s="310"/>
      <c r="B38" s="295"/>
      <c r="C38" s="295"/>
      <c r="D38" s="295"/>
      <c r="E38" s="295"/>
      <c r="F38" s="295"/>
      <c r="G38" s="295"/>
      <c r="H38" s="295"/>
      <c r="I38" s="295"/>
      <c r="J38" s="295"/>
      <c r="K38" s="295"/>
    </row>
    <row r="39" spans="1:11" x14ac:dyDescent="0.2">
      <c r="A39" s="310"/>
      <c r="B39" s="295"/>
      <c r="C39" s="295"/>
      <c r="D39" s="295"/>
      <c r="E39" s="295"/>
      <c r="F39" s="295"/>
      <c r="G39" s="295"/>
      <c r="H39" s="295"/>
      <c r="I39" s="295"/>
      <c r="J39" s="295"/>
      <c r="K39" s="295"/>
    </row>
    <row r="40" spans="1:11" x14ac:dyDescent="0.2">
      <c r="A40" s="310"/>
      <c r="B40" s="295"/>
      <c r="C40" s="295"/>
      <c r="D40" s="295"/>
      <c r="E40" s="295"/>
      <c r="F40" s="295"/>
      <c r="G40" s="295"/>
      <c r="H40" s="295"/>
      <c r="I40" s="295"/>
      <c r="J40" s="295"/>
      <c r="K40" s="295"/>
    </row>
    <row r="41" spans="1:11" x14ac:dyDescent="0.2">
      <c r="A41" s="310"/>
      <c r="B41" s="295"/>
      <c r="C41" s="295"/>
      <c r="D41" s="295"/>
      <c r="E41" s="295"/>
      <c r="F41" s="295"/>
      <c r="G41" s="295"/>
      <c r="H41" s="295"/>
      <c r="I41" s="295"/>
      <c r="J41" s="295"/>
      <c r="K41" s="295"/>
    </row>
    <row r="42" spans="1:11" x14ac:dyDescent="0.2">
      <c r="A42" s="310"/>
      <c r="B42" s="295"/>
      <c r="C42" s="295"/>
      <c r="D42" s="295"/>
      <c r="E42" s="295"/>
      <c r="F42" s="295"/>
      <c r="G42" s="295"/>
      <c r="H42" s="295"/>
      <c r="I42" s="295"/>
      <c r="J42" s="295"/>
      <c r="K42" s="295"/>
    </row>
    <row r="43" spans="1:11" x14ac:dyDescent="0.2">
      <c r="A43" s="310"/>
      <c r="B43" s="295"/>
      <c r="C43" s="295"/>
      <c r="D43" s="295"/>
      <c r="E43" s="295"/>
      <c r="F43" s="295"/>
      <c r="G43" s="295"/>
      <c r="H43" s="295"/>
      <c r="I43" s="295"/>
      <c r="J43" s="295"/>
      <c r="K43" s="295"/>
    </row>
    <row r="44" spans="1:11" x14ac:dyDescent="0.2">
      <c r="A44" s="310"/>
      <c r="B44" s="295"/>
      <c r="C44" s="295"/>
      <c r="D44" s="295"/>
      <c r="E44" s="295"/>
      <c r="F44" s="295"/>
      <c r="G44" s="295"/>
      <c r="H44" s="295"/>
      <c r="I44" s="295"/>
      <c r="J44" s="295"/>
      <c r="K44" s="295"/>
    </row>
    <row r="45" spans="1:11" x14ac:dyDescent="0.2">
      <c r="A45" s="310"/>
      <c r="B45" s="295"/>
      <c r="C45" s="295"/>
      <c r="D45" s="295"/>
      <c r="E45" s="295"/>
      <c r="F45" s="295"/>
      <c r="G45" s="295"/>
      <c r="H45" s="295"/>
      <c r="I45" s="295"/>
      <c r="J45" s="295"/>
      <c r="K45" s="295"/>
    </row>
    <row r="46" spans="1:11" x14ac:dyDescent="0.2">
      <c r="A46" s="310"/>
      <c r="B46" s="295"/>
      <c r="C46" s="295"/>
      <c r="D46" s="295"/>
      <c r="E46" s="295"/>
      <c r="F46" s="295"/>
      <c r="G46" s="295"/>
      <c r="H46" s="295"/>
      <c r="I46" s="295"/>
      <c r="J46" s="295"/>
      <c r="K46" s="295"/>
    </row>
    <row r="47" spans="1:11" x14ac:dyDescent="0.2">
      <c r="A47" s="310"/>
      <c r="B47" s="295"/>
      <c r="C47" s="295"/>
      <c r="D47" s="295"/>
      <c r="E47" s="295"/>
      <c r="F47" s="295"/>
      <c r="G47" s="295"/>
      <c r="H47" s="295"/>
      <c r="I47" s="295"/>
      <c r="J47" s="295"/>
      <c r="K47" s="295"/>
    </row>
    <row r="48" spans="1:11" x14ac:dyDescent="0.2">
      <c r="A48" s="310"/>
      <c r="B48" s="295"/>
      <c r="C48" s="295"/>
      <c r="D48" s="295"/>
      <c r="E48" s="295"/>
      <c r="F48" s="295"/>
      <c r="G48" s="295"/>
      <c r="H48" s="295"/>
      <c r="I48" s="295"/>
      <c r="J48" s="295"/>
      <c r="K48" s="295"/>
    </row>
    <row r="49" spans="1:11" x14ac:dyDescent="0.2">
      <c r="A49" s="310"/>
      <c r="B49" s="295"/>
      <c r="C49" s="295"/>
      <c r="D49" s="295"/>
      <c r="E49" s="295"/>
      <c r="F49" s="295"/>
      <c r="G49" s="295"/>
      <c r="H49" s="295"/>
      <c r="I49" s="295"/>
      <c r="J49" s="295"/>
      <c r="K49" s="295"/>
    </row>
    <row r="50" spans="1:11" x14ac:dyDescent="0.2">
      <c r="A50" s="310"/>
      <c r="B50" s="295"/>
      <c r="C50" s="295"/>
      <c r="D50" s="295"/>
      <c r="E50" s="295"/>
      <c r="F50" s="295"/>
      <c r="G50" s="295"/>
      <c r="H50" s="295"/>
      <c r="I50" s="295"/>
      <c r="J50" s="295"/>
      <c r="K50" s="295"/>
    </row>
    <row r="51" spans="1:11" x14ac:dyDescent="0.2">
      <c r="A51" s="310"/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spans="1:11" x14ac:dyDescent="0.2">
      <c r="A52" s="310"/>
      <c r="B52" s="295"/>
      <c r="C52" s="295"/>
      <c r="D52" s="295"/>
      <c r="E52" s="295"/>
      <c r="F52" s="295"/>
      <c r="G52" s="295"/>
      <c r="H52" s="295"/>
      <c r="I52" s="295"/>
      <c r="J52" s="295"/>
      <c r="K52" s="295"/>
    </row>
    <row r="53" spans="1:11" x14ac:dyDescent="0.2">
      <c r="A53" s="310"/>
      <c r="B53" s="295"/>
      <c r="C53" s="295"/>
      <c r="D53" s="295"/>
      <c r="E53" s="295"/>
      <c r="F53" s="295"/>
      <c r="G53" s="295"/>
      <c r="H53" s="295"/>
      <c r="I53" s="295"/>
      <c r="J53" s="295"/>
      <c r="K53" s="295"/>
    </row>
    <row r="54" spans="1:11" x14ac:dyDescent="0.2">
      <c r="A54" s="310"/>
      <c r="B54" s="295"/>
      <c r="C54" s="295"/>
      <c r="D54" s="295"/>
      <c r="E54" s="295"/>
      <c r="F54" s="295"/>
      <c r="G54" s="295"/>
      <c r="H54" s="295"/>
      <c r="I54" s="295"/>
      <c r="J54" s="295"/>
      <c r="K54" s="295"/>
    </row>
    <row r="55" spans="1:11" x14ac:dyDescent="0.2">
      <c r="A55" s="310"/>
      <c r="B55" s="295"/>
      <c r="C55" s="295"/>
      <c r="D55" s="295"/>
      <c r="E55" s="295"/>
      <c r="F55" s="295"/>
      <c r="G55" s="295"/>
      <c r="H55" s="295"/>
      <c r="I55" s="295"/>
      <c r="J55" s="295"/>
      <c r="K55" s="295"/>
    </row>
    <row r="56" spans="1:11" x14ac:dyDescent="0.2">
      <c r="A56" s="310"/>
      <c r="B56" s="295"/>
      <c r="C56" s="295"/>
      <c r="D56" s="295"/>
      <c r="E56" s="295"/>
      <c r="F56" s="295"/>
      <c r="G56" s="295"/>
      <c r="H56" s="295"/>
      <c r="I56" s="295"/>
      <c r="J56" s="295"/>
      <c r="K56" s="295"/>
    </row>
    <row r="57" spans="1:11" x14ac:dyDescent="0.2">
      <c r="A57" s="310"/>
      <c r="B57" s="295"/>
      <c r="C57" s="295"/>
      <c r="D57" s="295"/>
      <c r="E57" s="295"/>
      <c r="F57" s="295"/>
      <c r="G57" s="295"/>
      <c r="H57" s="295"/>
      <c r="I57" s="295"/>
      <c r="J57" s="295"/>
      <c r="K57" s="295"/>
    </row>
    <row r="58" spans="1:11" x14ac:dyDescent="0.2">
      <c r="A58" s="310"/>
      <c r="B58" s="295"/>
      <c r="C58" s="295"/>
      <c r="D58" s="295"/>
      <c r="E58" s="295"/>
      <c r="F58" s="295"/>
      <c r="G58" s="295"/>
      <c r="H58" s="295"/>
      <c r="I58" s="295"/>
      <c r="J58" s="295"/>
      <c r="K58" s="295"/>
    </row>
    <row r="59" spans="1:11" x14ac:dyDescent="0.2">
      <c r="A59" s="310"/>
      <c r="B59" s="295"/>
      <c r="C59" s="295"/>
      <c r="D59" s="295"/>
      <c r="E59" s="295"/>
      <c r="F59" s="295"/>
      <c r="G59" s="295"/>
      <c r="H59" s="295"/>
      <c r="I59" s="295"/>
      <c r="J59" s="295"/>
      <c r="K59" s="295"/>
    </row>
    <row r="60" spans="1:11" x14ac:dyDescent="0.2">
      <c r="A60" s="310"/>
      <c r="B60" s="295"/>
      <c r="C60" s="295"/>
      <c r="D60" s="295"/>
      <c r="E60" s="295"/>
      <c r="F60" s="295"/>
      <c r="G60" s="295"/>
      <c r="H60" s="295"/>
      <c r="I60" s="295"/>
      <c r="J60" s="295"/>
      <c r="K60" s="295"/>
    </row>
    <row r="61" spans="1:11" x14ac:dyDescent="0.2">
      <c r="A61" s="310"/>
      <c r="B61" s="295"/>
      <c r="C61" s="295"/>
      <c r="D61" s="295"/>
      <c r="E61" s="295"/>
      <c r="F61" s="295"/>
      <c r="G61" s="295"/>
      <c r="H61" s="295"/>
      <c r="I61" s="295"/>
      <c r="J61" s="295"/>
      <c r="K61" s="295"/>
    </row>
    <row r="62" spans="1:11" x14ac:dyDescent="0.2">
      <c r="A62" s="310"/>
      <c r="B62" s="295"/>
      <c r="C62" s="295"/>
      <c r="D62" s="295"/>
      <c r="E62" s="295"/>
      <c r="F62" s="295"/>
      <c r="G62" s="295"/>
      <c r="H62" s="295"/>
      <c r="I62" s="295"/>
      <c r="J62" s="295"/>
      <c r="K62" s="295"/>
    </row>
    <row r="63" spans="1:11" x14ac:dyDescent="0.2">
      <c r="A63" s="310"/>
      <c r="B63" s="295"/>
      <c r="C63" s="295"/>
      <c r="D63" s="295"/>
      <c r="E63" s="295"/>
      <c r="F63" s="295"/>
      <c r="G63" s="295"/>
      <c r="H63" s="295"/>
      <c r="I63" s="295"/>
      <c r="J63" s="295"/>
      <c r="K63" s="295"/>
    </row>
    <row r="64" spans="1:11" x14ac:dyDescent="0.2">
      <c r="A64" s="310"/>
      <c r="B64" s="295"/>
      <c r="C64" s="295"/>
      <c r="D64" s="295"/>
      <c r="E64" s="295"/>
      <c r="F64" s="295"/>
      <c r="G64" s="295"/>
      <c r="H64" s="295"/>
      <c r="I64" s="295"/>
      <c r="J64" s="295"/>
      <c r="K64" s="295"/>
    </row>
    <row r="65" spans="1:11" x14ac:dyDescent="0.2">
      <c r="A65" s="310"/>
      <c r="B65" s="295"/>
      <c r="C65" s="295"/>
      <c r="D65" s="295"/>
      <c r="E65" s="295"/>
      <c r="F65" s="295"/>
      <c r="G65" s="295"/>
      <c r="H65" s="295"/>
      <c r="I65" s="295"/>
      <c r="J65" s="295"/>
      <c r="K65" s="295"/>
    </row>
    <row r="66" spans="1:11" x14ac:dyDescent="0.2">
      <c r="A66" s="310"/>
      <c r="B66" s="295"/>
      <c r="C66" s="295"/>
      <c r="D66" s="295"/>
      <c r="E66" s="295"/>
      <c r="F66" s="295"/>
      <c r="G66" s="295"/>
      <c r="H66" s="295"/>
      <c r="I66" s="295"/>
      <c r="J66" s="295"/>
      <c r="K66" s="295"/>
    </row>
    <row r="67" spans="1:11" x14ac:dyDescent="0.2">
      <c r="A67" s="310"/>
      <c r="B67" s="295"/>
      <c r="C67" s="295"/>
      <c r="D67" s="295"/>
      <c r="E67" s="295"/>
      <c r="F67" s="295"/>
      <c r="G67" s="295"/>
      <c r="H67" s="295"/>
      <c r="I67" s="295"/>
      <c r="J67" s="295"/>
      <c r="K67" s="295"/>
    </row>
    <row r="68" spans="1:11" x14ac:dyDescent="0.2">
      <c r="A68" s="310"/>
      <c r="B68" s="295"/>
      <c r="C68" s="295"/>
      <c r="D68" s="295"/>
      <c r="E68" s="295"/>
      <c r="F68" s="295"/>
      <c r="G68" s="295"/>
      <c r="H68" s="295"/>
      <c r="I68" s="295"/>
      <c r="J68" s="295"/>
      <c r="K68" s="295"/>
    </row>
    <row r="69" spans="1:11" x14ac:dyDescent="0.2">
      <c r="A69" s="310"/>
      <c r="B69" s="295"/>
      <c r="C69" s="295"/>
      <c r="D69" s="295"/>
      <c r="E69" s="295"/>
      <c r="F69" s="295"/>
      <c r="G69" s="295"/>
      <c r="H69" s="295"/>
      <c r="I69" s="295"/>
      <c r="J69" s="295"/>
      <c r="K69" s="295"/>
    </row>
    <row r="70" spans="1:11" x14ac:dyDescent="0.2">
      <c r="A70" s="310"/>
      <c r="B70" s="295"/>
      <c r="C70" s="295"/>
      <c r="D70" s="295"/>
      <c r="E70" s="295"/>
      <c r="F70" s="295"/>
      <c r="G70" s="295"/>
      <c r="H70" s="295"/>
      <c r="I70" s="295"/>
      <c r="J70" s="295"/>
      <c r="K70" s="295"/>
    </row>
    <row r="71" spans="1:11" x14ac:dyDescent="0.2">
      <c r="A71" s="310"/>
      <c r="B71" s="295"/>
      <c r="C71" s="295"/>
      <c r="D71" s="295"/>
      <c r="E71" s="295"/>
      <c r="F71" s="295"/>
      <c r="G71" s="295"/>
      <c r="H71" s="295"/>
      <c r="I71" s="295"/>
      <c r="J71" s="295"/>
      <c r="K71" s="295"/>
    </row>
    <row r="72" spans="1:11" x14ac:dyDescent="0.2">
      <c r="A72" s="310"/>
      <c r="B72" s="295"/>
      <c r="C72" s="295"/>
      <c r="D72" s="295"/>
      <c r="E72" s="295"/>
      <c r="F72" s="295"/>
      <c r="G72" s="295"/>
      <c r="H72" s="295"/>
      <c r="I72" s="295"/>
      <c r="J72" s="295"/>
      <c r="K72" s="295"/>
    </row>
    <row r="73" spans="1:11" x14ac:dyDescent="0.2">
      <c r="A73" s="310"/>
      <c r="B73" s="295"/>
      <c r="C73" s="295"/>
      <c r="D73" s="295"/>
      <c r="E73" s="295"/>
      <c r="F73" s="295"/>
      <c r="G73" s="295"/>
      <c r="H73" s="295"/>
      <c r="I73" s="295"/>
      <c r="J73" s="295"/>
      <c r="K73" s="295"/>
    </row>
    <row r="74" spans="1:11" x14ac:dyDescent="0.2">
      <c r="A74" s="310"/>
      <c r="B74" s="295"/>
      <c r="C74" s="295"/>
      <c r="D74" s="295"/>
      <c r="E74" s="295"/>
      <c r="F74" s="295"/>
      <c r="G74" s="295"/>
      <c r="H74" s="295"/>
      <c r="I74" s="295"/>
      <c r="J74" s="295"/>
      <c r="K74" s="295"/>
    </row>
    <row r="75" spans="1:11" x14ac:dyDescent="0.2">
      <c r="A75" s="310"/>
      <c r="B75" s="295"/>
      <c r="C75" s="295"/>
      <c r="D75" s="295"/>
      <c r="E75" s="295"/>
      <c r="F75" s="295"/>
      <c r="G75" s="295"/>
      <c r="H75" s="295"/>
      <c r="I75" s="295"/>
      <c r="J75" s="295"/>
      <c r="K75" s="295"/>
    </row>
    <row r="76" spans="1:11" x14ac:dyDescent="0.2">
      <c r="A76" s="310"/>
      <c r="B76" s="295"/>
      <c r="C76" s="295"/>
      <c r="D76" s="295"/>
      <c r="E76" s="295"/>
      <c r="F76" s="295"/>
      <c r="G76" s="295"/>
      <c r="H76" s="295"/>
      <c r="I76" s="295"/>
      <c r="J76" s="295"/>
      <c r="K76" s="295"/>
    </row>
    <row r="77" spans="1:11" x14ac:dyDescent="0.2">
      <c r="A77" s="310"/>
      <c r="B77" s="295"/>
      <c r="C77" s="295"/>
      <c r="D77" s="295"/>
      <c r="E77" s="295"/>
      <c r="F77" s="295"/>
      <c r="G77" s="295"/>
      <c r="H77" s="295"/>
      <c r="I77" s="295"/>
      <c r="J77" s="295"/>
      <c r="K77" s="295"/>
    </row>
    <row r="78" spans="1:11" x14ac:dyDescent="0.2">
      <c r="A78" s="310"/>
      <c r="B78" s="295"/>
      <c r="C78" s="295"/>
      <c r="D78" s="295"/>
      <c r="E78" s="295"/>
      <c r="F78" s="295"/>
      <c r="G78" s="295"/>
      <c r="H78" s="295"/>
      <c r="I78" s="295"/>
      <c r="J78" s="295"/>
      <c r="K78" s="295"/>
    </row>
    <row r="79" spans="1:11" x14ac:dyDescent="0.2">
      <c r="A79" s="310"/>
      <c r="B79" s="295"/>
      <c r="C79" s="295"/>
      <c r="D79" s="295"/>
      <c r="E79" s="295"/>
      <c r="F79" s="295"/>
      <c r="G79" s="295"/>
      <c r="H79" s="295"/>
      <c r="I79" s="295"/>
      <c r="J79" s="295"/>
      <c r="K79" s="295"/>
    </row>
    <row r="80" spans="1:11" x14ac:dyDescent="0.2">
      <c r="A80" s="310"/>
      <c r="B80" s="295"/>
      <c r="C80" s="295"/>
      <c r="D80" s="295"/>
      <c r="E80" s="295"/>
      <c r="F80" s="295"/>
      <c r="G80" s="295"/>
      <c r="H80" s="295"/>
      <c r="I80" s="295"/>
      <c r="J80" s="295"/>
      <c r="K80" s="295"/>
    </row>
    <row r="81" spans="1:11" x14ac:dyDescent="0.2">
      <c r="A81" s="310"/>
      <c r="B81" s="295"/>
      <c r="C81" s="295"/>
      <c r="D81" s="295"/>
      <c r="E81" s="295"/>
      <c r="F81" s="295"/>
      <c r="G81" s="295"/>
      <c r="H81" s="295"/>
      <c r="I81" s="295"/>
      <c r="J81" s="295"/>
      <c r="K81" s="295"/>
    </row>
    <row r="82" spans="1:11" x14ac:dyDescent="0.2">
      <c r="A82" s="310"/>
      <c r="B82" s="295"/>
      <c r="C82" s="295"/>
      <c r="D82" s="295"/>
      <c r="E82" s="295"/>
      <c r="F82" s="295"/>
      <c r="G82" s="295"/>
      <c r="H82" s="295"/>
      <c r="I82" s="295"/>
      <c r="J82" s="295"/>
      <c r="K82" s="295"/>
    </row>
    <row r="83" spans="1:11" x14ac:dyDescent="0.2">
      <c r="A83" s="310"/>
      <c r="B83" s="295"/>
      <c r="C83" s="295"/>
      <c r="D83" s="295"/>
      <c r="E83" s="295"/>
      <c r="F83" s="295"/>
      <c r="G83" s="295"/>
      <c r="H83" s="295"/>
      <c r="I83" s="295"/>
      <c r="J83" s="295"/>
      <c r="K83" s="295"/>
    </row>
    <row r="84" spans="1:11" x14ac:dyDescent="0.2">
      <c r="A84" s="310"/>
      <c r="B84" s="295"/>
      <c r="C84" s="295"/>
      <c r="D84" s="295"/>
      <c r="E84" s="295"/>
      <c r="F84" s="295"/>
      <c r="G84" s="295"/>
      <c r="H84" s="295"/>
      <c r="I84" s="295"/>
      <c r="J84" s="295"/>
      <c r="K84" s="295"/>
    </row>
    <row r="85" spans="1:11" x14ac:dyDescent="0.2">
      <c r="A85" s="310"/>
      <c r="B85" s="295"/>
      <c r="C85" s="295"/>
      <c r="D85" s="295"/>
      <c r="E85" s="295"/>
      <c r="F85" s="295"/>
      <c r="G85" s="295"/>
      <c r="H85" s="295"/>
      <c r="I85" s="295"/>
      <c r="J85" s="295"/>
      <c r="K85" s="295"/>
    </row>
    <row r="86" spans="1:11" x14ac:dyDescent="0.2">
      <c r="A86" s="310"/>
      <c r="B86" s="295"/>
      <c r="C86" s="295"/>
      <c r="D86" s="295"/>
      <c r="E86" s="295"/>
      <c r="F86" s="295"/>
      <c r="G86" s="295"/>
      <c r="H86" s="295"/>
      <c r="I86" s="295"/>
      <c r="J86" s="295"/>
      <c r="K86" s="295"/>
    </row>
    <row r="87" spans="1:11" x14ac:dyDescent="0.2">
      <c r="A87" s="310"/>
      <c r="B87" s="295"/>
      <c r="C87" s="295"/>
      <c r="D87" s="295"/>
      <c r="E87" s="295"/>
      <c r="F87" s="295"/>
      <c r="G87" s="295"/>
      <c r="H87" s="295"/>
      <c r="I87" s="295"/>
      <c r="J87" s="295"/>
      <c r="K87" s="295"/>
    </row>
    <row r="88" spans="1:11" x14ac:dyDescent="0.2">
      <c r="A88" s="310"/>
      <c r="B88" s="295"/>
      <c r="C88" s="295"/>
      <c r="D88" s="295"/>
      <c r="E88" s="295"/>
      <c r="F88" s="295"/>
      <c r="G88" s="295"/>
      <c r="H88" s="295"/>
      <c r="I88" s="295"/>
      <c r="J88" s="295"/>
      <c r="K88" s="295"/>
    </row>
    <row r="89" spans="1:11" x14ac:dyDescent="0.2">
      <c r="A89" s="310"/>
      <c r="B89" s="295"/>
      <c r="C89" s="295"/>
      <c r="D89" s="295"/>
      <c r="E89" s="295"/>
      <c r="F89" s="295"/>
      <c r="G89" s="295"/>
      <c r="H89" s="295"/>
      <c r="I89" s="295"/>
      <c r="J89" s="295"/>
      <c r="K89" s="295"/>
    </row>
    <row r="90" spans="1:11" x14ac:dyDescent="0.2">
      <c r="A90" s="310"/>
      <c r="B90" s="295"/>
      <c r="C90" s="295"/>
      <c r="D90" s="295"/>
      <c r="E90" s="295"/>
      <c r="F90" s="295"/>
      <c r="G90" s="295"/>
      <c r="H90" s="295"/>
      <c r="I90" s="295"/>
      <c r="J90" s="295"/>
      <c r="K90" s="295"/>
    </row>
    <row r="91" spans="1:11" x14ac:dyDescent="0.2">
      <c r="A91" s="310"/>
      <c r="B91" s="295"/>
      <c r="C91" s="295"/>
      <c r="D91" s="295"/>
      <c r="E91" s="295"/>
      <c r="F91" s="295"/>
      <c r="G91" s="295"/>
      <c r="H91" s="295"/>
      <c r="I91" s="295"/>
      <c r="J91" s="295"/>
      <c r="K91" s="295"/>
    </row>
    <row r="92" spans="1:11" x14ac:dyDescent="0.2">
      <c r="A92" s="310"/>
      <c r="B92" s="295"/>
      <c r="C92" s="295"/>
      <c r="D92" s="295"/>
      <c r="E92" s="295"/>
      <c r="F92" s="295"/>
      <c r="G92" s="295"/>
      <c r="H92" s="295"/>
      <c r="I92" s="295"/>
      <c r="J92" s="295"/>
      <c r="K92" s="295"/>
    </row>
    <row r="93" spans="1:11" x14ac:dyDescent="0.2">
      <c r="A93" s="310"/>
      <c r="B93" s="295"/>
      <c r="C93" s="295"/>
      <c r="D93" s="295"/>
      <c r="E93" s="295"/>
      <c r="F93" s="295"/>
      <c r="G93" s="295"/>
      <c r="H93" s="295"/>
      <c r="I93" s="295"/>
      <c r="J93" s="295"/>
      <c r="K93" s="295"/>
    </row>
    <row r="94" spans="1:11" x14ac:dyDescent="0.2">
      <c r="A94" s="310"/>
      <c r="B94" s="295"/>
      <c r="C94" s="295"/>
      <c r="D94" s="295"/>
      <c r="E94" s="295"/>
      <c r="F94" s="295"/>
      <c r="G94" s="295"/>
      <c r="H94" s="295"/>
      <c r="I94" s="295"/>
      <c r="J94" s="295"/>
      <c r="K94" s="295"/>
    </row>
    <row r="95" spans="1:11" x14ac:dyDescent="0.2">
      <c r="A95" s="310"/>
      <c r="B95" s="295"/>
      <c r="C95" s="295"/>
      <c r="D95" s="295"/>
      <c r="E95" s="295"/>
      <c r="F95" s="295"/>
      <c r="G95" s="295"/>
      <c r="H95" s="295"/>
      <c r="I95" s="295"/>
      <c r="J95" s="295"/>
      <c r="K95" s="295"/>
    </row>
    <row r="96" spans="1:11" x14ac:dyDescent="0.2">
      <c r="A96" s="310"/>
      <c r="B96" s="295"/>
      <c r="C96" s="295"/>
      <c r="D96" s="295"/>
      <c r="E96" s="295"/>
      <c r="F96" s="295"/>
      <c r="G96" s="295"/>
      <c r="H96" s="295"/>
      <c r="I96" s="295"/>
      <c r="J96" s="295"/>
      <c r="K96" s="295"/>
    </row>
    <row r="97" spans="1:11" x14ac:dyDescent="0.2">
      <c r="A97" s="310"/>
      <c r="B97" s="295"/>
      <c r="C97" s="295"/>
      <c r="D97" s="295"/>
      <c r="E97" s="295"/>
      <c r="F97" s="295"/>
      <c r="G97" s="295"/>
      <c r="H97" s="295"/>
      <c r="I97" s="295"/>
      <c r="J97" s="295"/>
      <c r="K97" s="295"/>
    </row>
    <row r="98" spans="1:11" x14ac:dyDescent="0.2">
      <c r="A98" s="310"/>
      <c r="B98" s="295"/>
      <c r="C98" s="295"/>
      <c r="D98" s="295"/>
      <c r="E98" s="295"/>
      <c r="F98" s="295"/>
      <c r="G98" s="295"/>
      <c r="H98" s="295"/>
      <c r="I98" s="295"/>
      <c r="J98" s="295"/>
      <c r="K98" s="295"/>
    </row>
    <row r="99" spans="1:11" x14ac:dyDescent="0.2">
      <c r="A99" s="310"/>
      <c r="B99" s="295"/>
      <c r="C99" s="295"/>
      <c r="D99" s="295"/>
      <c r="E99" s="295"/>
      <c r="F99" s="295"/>
      <c r="G99" s="295"/>
      <c r="H99" s="295"/>
      <c r="I99" s="295"/>
      <c r="J99" s="295"/>
      <c r="K99" s="295"/>
    </row>
    <row r="100" spans="1:11" x14ac:dyDescent="0.2">
      <c r="A100" s="310"/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</row>
    <row r="101" spans="1:11" x14ac:dyDescent="0.2">
      <c r="A101" s="310"/>
      <c r="B101" s="295"/>
      <c r="C101" s="295"/>
      <c r="D101" s="295"/>
      <c r="E101" s="295"/>
      <c r="F101" s="295"/>
      <c r="G101" s="295"/>
      <c r="H101" s="295"/>
      <c r="I101" s="295"/>
      <c r="J101" s="295"/>
      <c r="K101" s="295"/>
    </row>
    <row r="102" spans="1:11" x14ac:dyDescent="0.2">
      <c r="A102" s="310"/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</row>
    <row r="103" spans="1:11" x14ac:dyDescent="0.2">
      <c r="A103" s="310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</row>
    <row r="104" spans="1:11" x14ac:dyDescent="0.2">
      <c r="A104" s="310"/>
      <c r="B104" s="295"/>
      <c r="C104" s="295"/>
      <c r="D104" s="295"/>
      <c r="E104" s="295"/>
      <c r="F104" s="295"/>
      <c r="G104" s="295"/>
      <c r="H104" s="295"/>
      <c r="I104" s="295"/>
      <c r="J104" s="295"/>
      <c r="K104" s="295"/>
    </row>
    <row r="105" spans="1:11" x14ac:dyDescent="0.2">
      <c r="A105" s="310"/>
      <c r="B105" s="295"/>
      <c r="C105" s="295"/>
      <c r="D105" s="295"/>
      <c r="E105" s="295"/>
      <c r="F105" s="295"/>
      <c r="G105" s="295"/>
      <c r="H105" s="295"/>
      <c r="I105" s="295"/>
      <c r="J105" s="295"/>
      <c r="K105" s="295"/>
    </row>
    <row r="106" spans="1:11" x14ac:dyDescent="0.2">
      <c r="A106" s="310"/>
      <c r="B106" s="295"/>
      <c r="C106" s="295"/>
      <c r="D106" s="295"/>
      <c r="E106" s="295"/>
      <c r="F106" s="295"/>
      <c r="G106" s="295"/>
      <c r="H106" s="295"/>
      <c r="I106" s="295"/>
      <c r="J106" s="295"/>
      <c r="K106" s="295"/>
    </row>
    <row r="107" spans="1:11" x14ac:dyDescent="0.2">
      <c r="A107" s="310"/>
      <c r="B107" s="295"/>
      <c r="C107" s="295"/>
      <c r="D107" s="295"/>
      <c r="E107" s="295"/>
      <c r="F107" s="295"/>
      <c r="G107" s="295"/>
      <c r="H107" s="295"/>
      <c r="I107" s="295"/>
      <c r="J107" s="295"/>
      <c r="K107" s="295"/>
    </row>
    <row r="108" spans="1:11" x14ac:dyDescent="0.2">
      <c r="A108" s="310"/>
      <c r="B108" s="295"/>
      <c r="C108" s="295"/>
      <c r="D108" s="295"/>
      <c r="E108" s="295"/>
      <c r="F108" s="295"/>
      <c r="G108" s="295"/>
      <c r="H108" s="295"/>
      <c r="I108" s="295"/>
      <c r="J108" s="295"/>
      <c r="K108" s="295"/>
    </row>
    <row r="109" spans="1:11" x14ac:dyDescent="0.2">
      <c r="A109" s="310"/>
      <c r="B109" s="295"/>
      <c r="C109" s="295"/>
      <c r="D109" s="295"/>
      <c r="E109" s="295"/>
      <c r="F109" s="295"/>
      <c r="G109" s="295"/>
      <c r="H109" s="295"/>
      <c r="I109" s="295"/>
      <c r="J109" s="295"/>
      <c r="K109" s="295"/>
    </row>
    <row r="110" spans="1:11" x14ac:dyDescent="0.2">
      <c r="A110" s="310"/>
      <c r="B110" s="295"/>
      <c r="C110" s="295"/>
      <c r="D110" s="295"/>
      <c r="E110" s="295"/>
      <c r="F110" s="295"/>
      <c r="G110" s="295"/>
      <c r="H110" s="295"/>
      <c r="I110" s="295"/>
      <c r="J110" s="295"/>
      <c r="K110" s="295"/>
    </row>
    <row r="111" spans="1:11" x14ac:dyDescent="0.2">
      <c r="A111" s="310"/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</row>
    <row r="112" spans="1:11" x14ac:dyDescent="0.2">
      <c r="A112" s="310"/>
      <c r="B112" s="295"/>
      <c r="C112" s="295"/>
      <c r="D112" s="295"/>
      <c r="E112" s="295"/>
      <c r="F112" s="295"/>
      <c r="G112" s="295"/>
      <c r="H112" s="295"/>
      <c r="I112" s="295"/>
      <c r="J112" s="295"/>
      <c r="K112" s="295"/>
    </row>
    <row r="113" spans="1:11" x14ac:dyDescent="0.2">
      <c r="A113" s="310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</row>
    <row r="114" spans="1:11" x14ac:dyDescent="0.2">
      <c r="A114" s="310"/>
      <c r="B114" s="295"/>
      <c r="C114" s="295"/>
      <c r="D114" s="295"/>
      <c r="E114" s="295"/>
      <c r="F114" s="295"/>
      <c r="G114" s="295"/>
      <c r="H114" s="295"/>
      <c r="I114" s="295"/>
      <c r="J114" s="295"/>
      <c r="K114" s="295"/>
    </row>
    <row r="115" spans="1:11" x14ac:dyDescent="0.2">
      <c r="A115" s="310"/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</row>
    <row r="116" spans="1:11" x14ac:dyDescent="0.2">
      <c r="A116" s="310"/>
      <c r="B116" s="295"/>
      <c r="C116" s="295"/>
      <c r="D116" s="295"/>
      <c r="E116" s="295"/>
      <c r="F116" s="295"/>
      <c r="G116" s="295"/>
      <c r="H116" s="295"/>
      <c r="I116" s="295"/>
      <c r="J116" s="295"/>
      <c r="K116" s="295"/>
    </row>
    <row r="117" spans="1:11" x14ac:dyDescent="0.2">
      <c r="A117" s="310"/>
      <c r="B117" s="295"/>
      <c r="C117" s="295"/>
      <c r="D117" s="295"/>
      <c r="E117" s="295"/>
      <c r="F117" s="295"/>
      <c r="G117" s="295"/>
      <c r="H117" s="295"/>
      <c r="I117" s="295"/>
      <c r="J117" s="295"/>
      <c r="K117" s="295"/>
    </row>
    <row r="118" spans="1:11" x14ac:dyDescent="0.2">
      <c r="A118" s="310"/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</row>
    <row r="119" spans="1:11" x14ac:dyDescent="0.2">
      <c r="A119" s="310"/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</row>
    <row r="120" spans="1:11" x14ac:dyDescent="0.2">
      <c r="A120" s="310"/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</row>
    <row r="121" spans="1:11" x14ac:dyDescent="0.2">
      <c r="A121" s="310"/>
      <c r="B121" s="295"/>
      <c r="C121" s="295"/>
      <c r="D121" s="295"/>
      <c r="E121" s="295"/>
      <c r="F121" s="295"/>
      <c r="G121" s="295"/>
      <c r="H121" s="295"/>
      <c r="I121" s="295"/>
      <c r="J121" s="295"/>
      <c r="K121" s="295"/>
    </row>
    <row r="122" spans="1:11" x14ac:dyDescent="0.2">
      <c r="A122" s="310"/>
      <c r="B122" s="295"/>
      <c r="C122" s="295"/>
      <c r="D122" s="295"/>
      <c r="E122" s="295"/>
      <c r="F122" s="295"/>
      <c r="G122" s="295"/>
      <c r="H122" s="295"/>
      <c r="I122" s="295"/>
      <c r="J122" s="295"/>
      <c r="K122" s="295"/>
    </row>
    <row r="123" spans="1:11" x14ac:dyDescent="0.2">
      <c r="A123" s="310"/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</row>
    <row r="124" spans="1:11" x14ac:dyDescent="0.2">
      <c r="A124" s="310"/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</row>
    <row r="125" spans="1:11" x14ac:dyDescent="0.2">
      <c r="A125" s="310"/>
      <c r="B125" s="295"/>
      <c r="C125" s="295"/>
      <c r="D125" s="295"/>
      <c r="E125" s="295"/>
      <c r="F125" s="295"/>
      <c r="G125" s="295"/>
      <c r="H125" s="295"/>
      <c r="I125" s="295"/>
      <c r="J125" s="295"/>
      <c r="K125" s="295"/>
    </row>
    <row r="126" spans="1:11" x14ac:dyDescent="0.2">
      <c r="A126" s="310"/>
      <c r="B126" s="295"/>
      <c r="C126" s="295"/>
      <c r="D126" s="295"/>
      <c r="E126" s="295"/>
      <c r="F126" s="295"/>
      <c r="G126" s="295"/>
      <c r="H126" s="295"/>
      <c r="I126" s="295"/>
      <c r="J126" s="295"/>
      <c r="K126" s="295"/>
    </row>
    <row r="127" spans="1:11" x14ac:dyDescent="0.2">
      <c r="A127" s="310"/>
      <c r="B127" s="295"/>
      <c r="C127" s="295"/>
      <c r="D127" s="295"/>
      <c r="E127" s="295"/>
      <c r="F127" s="295"/>
      <c r="G127" s="295"/>
      <c r="H127" s="295"/>
      <c r="I127" s="295"/>
      <c r="J127" s="295"/>
      <c r="K127" s="295"/>
    </row>
    <row r="128" spans="1:11" x14ac:dyDescent="0.2">
      <c r="A128" s="310"/>
      <c r="B128" s="295"/>
      <c r="C128" s="295"/>
      <c r="D128" s="295"/>
      <c r="E128" s="295"/>
      <c r="F128" s="295"/>
      <c r="G128" s="295"/>
      <c r="H128" s="295"/>
      <c r="I128" s="295"/>
      <c r="J128" s="295"/>
      <c r="K128" s="295"/>
    </row>
    <row r="129" spans="1:11" x14ac:dyDescent="0.2">
      <c r="A129" s="310"/>
      <c r="B129" s="295"/>
      <c r="C129" s="295"/>
      <c r="D129" s="295"/>
      <c r="E129" s="295"/>
      <c r="F129" s="295"/>
      <c r="G129" s="295"/>
      <c r="H129" s="295"/>
      <c r="I129" s="295"/>
      <c r="J129" s="295"/>
      <c r="K129" s="295"/>
    </row>
    <row r="130" spans="1:11" x14ac:dyDescent="0.2">
      <c r="A130" s="310"/>
      <c r="B130" s="295"/>
      <c r="C130" s="295"/>
      <c r="D130" s="295"/>
      <c r="E130" s="295"/>
      <c r="F130" s="295"/>
      <c r="G130" s="295"/>
      <c r="H130" s="295"/>
      <c r="I130" s="295"/>
      <c r="J130" s="295"/>
      <c r="K130" s="295"/>
    </row>
    <row r="131" spans="1:11" x14ac:dyDescent="0.2">
      <c r="A131" s="310"/>
      <c r="B131" s="295"/>
      <c r="C131" s="295"/>
      <c r="D131" s="295"/>
      <c r="E131" s="295"/>
      <c r="F131" s="295"/>
      <c r="G131" s="295"/>
      <c r="H131" s="295"/>
      <c r="I131" s="295"/>
      <c r="J131" s="295"/>
      <c r="K131" s="295"/>
    </row>
    <row r="132" spans="1:11" x14ac:dyDescent="0.2">
      <c r="A132" s="310"/>
      <c r="B132" s="295"/>
      <c r="C132" s="295"/>
      <c r="D132" s="295"/>
      <c r="E132" s="295"/>
      <c r="F132" s="295"/>
      <c r="G132" s="295"/>
      <c r="H132" s="295"/>
      <c r="I132" s="295"/>
      <c r="J132" s="295"/>
      <c r="K132" s="295"/>
    </row>
    <row r="133" spans="1:11" x14ac:dyDescent="0.2">
      <c r="A133" s="310"/>
      <c r="B133" s="295"/>
      <c r="C133" s="295"/>
      <c r="D133" s="295"/>
      <c r="E133" s="295"/>
      <c r="F133" s="295"/>
      <c r="G133" s="295"/>
      <c r="H133" s="295"/>
      <c r="I133" s="295"/>
      <c r="J133" s="295"/>
      <c r="K133" s="295"/>
    </row>
    <row r="134" spans="1:11" x14ac:dyDescent="0.2">
      <c r="A134" s="310"/>
      <c r="B134" s="295"/>
      <c r="C134" s="295"/>
      <c r="D134" s="295"/>
      <c r="E134" s="295"/>
      <c r="F134" s="295"/>
      <c r="G134" s="295"/>
      <c r="H134" s="295"/>
      <c r="I134" s="295"/>
      <c r="J134" s="295"/>
      <c r="K134" s="295"/>
    </row>
    <row r="135" spans="1:11" x14ac:dyDescent="0.2">
      <c r="A135" s="310"/>
      <c r="B135" s="295"/>
      <c r="C135" s="295"/>
      <c r="D135" s="295"/>
      <c r="E135" s="295"/>
      <c r="F135" s="295"/>
      <c r="G135" s="295"/>
      <c r="H135" s="295"/>
      <c r="I135" s="295"/>
      <c r="J135" s="295"/>
      <c r="K135" s="295"/>
    </row>
    <row r="136" spans="1:11" x14ac:dyDescent="0.2">
      <c r="A136" s="310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</row>
    <row r="137" spans="1:11" x14ac:dyDescent="0.2">
      <c r="A137" s="310"/>
      <c r="B137" s="295"/>
      <c r="C137" s="295"/>
      <c r="D137" s="295"/>
      <c r="E137" s="295"/>
      <c r="F137" s="295"/>
      <c r="G137" s="295"/>
      <c r="H137" s="295"/>
      <c r="I137" s="295"/>
      <c r="J137" s="295"/>
      <c r="K137" s="295"/>
    </row>
    <row r="138" spans="1:11" x14ac:dyDescent="0.2">
      <c r="A138" s="310"/>
      <c r="B138" s="295"/>
      <c r="C138" s="295"/>
      <c r="D138" s="295"/>
      <c r="E138" s="295"/>
      <c r="F138" s="295"/>
      <c r="G138" s="295"/>
      <c r="H138" s="295"/>
      <c r="I138" s="295"/>
      <c r="J138" s="295"/>
      <c r="K138" s="295"/>
    </row>
    <row r="139" spans="1:11" x14ac:dyDescent="0.2">
      <c r="A139" s="310"/>
      <c r="B139" s="295"/>
      <c r="C139" s="295"/>
      <c r="D139" s="295"/>
      <c r="E139" s="295"/>
      <c r="F139" s="295"/>
      <c r="G139" s="295"/>
      <c r="H139" s="295"/>
      <c r="I139" s="295"/>
      <c r="J139" s="295"/>
      <c r="K139" s="295"/>
    </row>
    <row r="140" spans="1:11" x14ac:dyDescent="0.2">
      <c r="A140" s="310"/>
      <c r="B140" s="295"/>
      <c r="C140" s="295"/>
      <c r="D140" s="295"/>
      <c r="E140" s="295"/>
      <c r="F140" s="295"/>
      <c r="G140" s="295"/>
      <c r="H140" s="295"/>
      <c r="I140" s="295"/>
      <c r="J140" s="295"/>
      <c r="K140" s="295"/>
    </row>
    <row r="141" spans="1:11" x14ac:dyDescent="0.2">
      <c r="A141" s="310"/>
      <c r="B141" s="295"/>
      <c r="C141" s="295"/>
      <c r="D141" s="295"/>
      <c r="E141" s="295"/>
      <c r="F141" s="295"/>
      <c r="G141" s="295"/>
      <c r="H141" s="295"/>
      <c r="I141" s="295"/>
      <c r="J141" s="295"/>
      <c r="K141" s="295"/>
    </row>
    <row r="142" spans="1:11" x14ac:dyDescent="0.2">
      <c r="A142" s="310"/>
      <c r="B142" s="295"/>
      <c r="C142" s="295"/>
      <c r="D142" s="295"/>
      <c r="E142" s="295"/>
      <c r="F142" s="295"/>
      <c r="G142" s="295"/>
      <c r="H142" s="295"/>
      <c r="I142" s="295"/>
      <c r="J142" s="295"/>
      <c r="K142" s="295"/>
    </row>
    <row r="143" spans="1:11" x14ac:dyDescent="0.2">
      <c r="A143" s="310"/>
      <c r="B143" s="295"/>
      <c r="C143" s="295"/>
      <c r="D143" s="295"/>
      <c r="E143" s="295"/>
      <c r="F143" s="295"/>
      <c r="G143" s="295"/>
      <c r="H143" s="295"/>
      <c r="I143" s="295"/>
      <c r="J143" s="295"/>
      <c r="K143" s="295"/>
    </row>
    <row r="144" spans="1:11" x14ac:dyDescent="0.2">
      <c r="A144" s="310"/>
      <c r="B144" s="295"/>
      <c r="C144" s="295"/>
      <c r="D144" s="295"/>
      <c r="E144" s="295"/>
      <c r="F144" s="295"/>
      <c r="G144" s="295"/>
      <c r="H144" s="295"/>
      <c r="I144" s="295"/>
      <c r="J144" s="295"/>
      <c r="K144" s="295"/>
    </row>
    <row r="145" spans="1:11" x14ac:dyDescent="0.2">
      <c r="A145" s="310"/>
      <c r="B145" s="295"/>
      <c r="C145" s="295"/>
      <c r="D145" s="295"/>
      <c r="E145" s="295"/>
      <c r="F145" s="295"/>
      <c r="G145" s="295"/>
      <c r="H145" s="295"/>
      <c r="I145" s="295"/>
      <c r="J145" s="295"/>
      <c r="K145" s="295"/>
    </row>
    <row r="146" spans="1:11" x14ac:dyDescent="0.2">
      <c r="A146" s="310"/>
      <c r="B146" s="295"/>
      <c r="C146" s="295"/>
      <c r="D146" s="295"/>
      <c r="E146" s="295"/>
      <c r="F146" s="295"/>
      <c r="G146" s="295"/>
      <c r="H146" s="295"/>
      <c r="I146" s="295"/>
      <c r="J146" s="295"/>
      <c r="K146" s="295"/>
    </row>
    <row r="147" spans="1:11" x14ac:dyDescent="0.2">
      <c r="A147" s="310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</row>
    <row r="148" spans="1:11" x14ac:dyDescent="0.2">
      <c r="A148" s="310"/>
      <c r="B148" s="295"/>
      <c r="C148" s="295"/>
      <c r="D148" s="295"/>
      <c r="E148" s="295"/>
      <c r="F148" s="295"/>
      <c r="G148" s="295"/>
      <c r="H148" s="295"/>
      <c r="I148" s="295"/>
      <c r="J148" s="295"/>
      <c r="K148" s="295"/>
    </row>
    <row r="149" spans="1:11" x14ac:dyDescent="0.2">
      <c r="A149" s="310"/>
      <c r="B149" s="295"/>
      <c r="C149" s="295"/>
      <c r="D149" s="295"/>
      <c r="E149" s="295"/>
      <c r="F149" s="295"/>
      <c r="G149" s="295"/>
      <c r="H149" s="295"/>
      <c r="I149" s="295"/>
      <c r="J149" s="295"/>
      <c r="K149" s="295"/>
    </row>
    <row r="150" spans="1:11" x14ac:dyDescent="0.2">
      <c r="A150" s="310"/>
      <c r="B150" s="295"/>
      <c r="C150" s="295"/>
      <c r="D150" s="295"/>
      <c r="E150" s="295"/>
      <c r="F150" s="295"/>
      <c r="G150" s="295"/>
      <c r="H150" s="295"/>
      <c r="I150" s="295"/>
      <c r="J150" s="295"/>
      <c r="K150" s="295"/>
    </row>
    <row r="151" spans="1:11" x14ac:dyDescent="0.2">
      <c r="A151" s="310"/>
      <c r="B151" s="295"/>
      <c r="C151" s="295"/>
      <c r="D151" s="295"/>
      <c r="E151" s="295"/>
      <c r="F151" s="295"/>
      <c r="G151" s="295"/>
      <c r="H151" s="295"/>
      <c r="I151" s="295"/>
      <c r="J151" s="295"/>
      <c r="K151" s="295"/>
    </row>
    <row r="152" spans="1:11" x14ac:dyDescent="0.2">
      <c r="A152" s="310"/>
      <c r="B152" s="295"/>
      <c r="C152" s="295"/>
      <c r="D152" s="295"/>
      <c r="E152" s="295"/>
      <c r="F152" s="295"/>
      <c r="G152" s="295"/>
      <c r="H152" s="295"/>
      <c r="I152" s="295"/>
      <c r="J152" s="295"/>
      <c r="K152" s="295"/>
    </row>
    <row r="153" spans="1:11" x14ac:dyDescent="0.2">
      <c r="A153" s="310"/>
      <c r="B153" s="295"/>
      <c r="C153" s="295"/>
      <c r="D153" s="295"/>
      <c r="E153" s="295"/>
      <c r="F153" s="295"/>
      <c r="G153" s="295"/>
      <c r="H153" s="295"/>
      <c r="I153" s="295"/>
      <c r="J153" s="295"/>
      <c r="K153" s="295"/>
    </row>
    <row r="154" spans="1:11" x14ac:dyDescent="0.2">
      <c r="A154" s="310"/>
      <c r="B154" s="295"/>
      <c r="C154" s="295"/>
      <c r="D154" s="295"/>
      <c r="E154" s="295"/>
      <c r="F154" s="295"/>
      <c r="G154" s="295"/>
      <c r="H154" s="295"/>
      <c r="I154" s="295"/>
      <c r="J154" s="295"/>
      <c r="K154" s="295"/>
    </row>
    <row r="155" spans="1:11" x14ac:dyDescent="0.2">
      <c r="A155" s="310"/>
      <c r="B155" s="295"/>
      <c r="C155" s="295"/>
      <c r="D155" s="295"/>
      <c r="E155" s="295"/>
      <c r="F155" s="295"/>
      <c r="G155" s="295"/>
      <c r="H155" s="295"/>
      <c r="I155" s="295"/>
      <c r="J155" s="295"/>
      <c r="K155" s="295"/>
    </row>
    <row r="156" spans="1:11" x14ac:dyDescent="0.2">
      <c r="A156" s="310"/>
      <c r="B156" s="295"/>
      <c r="C156" s="295"/>
      <c r="D156" s="295"/>
      <c r="E156" s="295"/>
      <c r="F156" s="295"/>
      <c r="G156" s="295"/>
      <c r="H156" s="295"/>
      <c r="I156" s="295"/>
      <c r="J156" s="295"/>
      <c r="K156" s="295"/>
    </row>
    <row r="157" spans="1:11" x14ac:dyDescent="0.2">
      <c r="A157" s="310"/>
      <c r="B157" s="295"/>
      <c r="C157" s="295"/>
      <c r="D157" s="295"/>
      <c r="E157" s="295"/>
      <c r="F157" s="295"/>
      <c r="G157" s="295"/>
      <c r="H157" s="295"/>
      <c r="I157" s="295"/>
      <c r="J157" s="295"/>
      <c r="K157" s="295"/>
    </row>
    <row r="158" spans="1:11" x14ac:dyDescent="0.2">
      <c r="A158" s="310"/>
      <c r="B158" s="295"/>
      <c r="C158" s="295"/>
      <c r="D158" s="295"/>
      <c r="E158" s="295"/>
      <c r="F158" s="295"/>
      <c r="G158" s="295"/>
      <c r="H158" s="295"/>
      <c r="I158" s="295"/>
      <c r="J158" s="295"/>
      <c r="K158" s="295"/>
    </row>
    <row r="159" spans="1:11" x14ac:dyDescent="0.2">
      <c r="A159" s="310"/>
      <c r="B159" s="295"/>
      <c r="C159" s="295"/>
      <c r="D159" s="295"/>
      <c r="E159" s="295"/>
      <c r="F159" s="295"/>
      <c r="G159" s="295"/>
      <c r="H159" s="295"/>
      <c r="I159" s="295"/>
      <c r="J159" s="295"/>
      <c r="K159" s="295"/>
    </row>
    <row r="160" spans="1:11" x14ac:dyDescent="0.2">
      <c r="A160" s="310"/>
      <c r="B160" s="295"/>
      <c r="C160" s="295"/>
      <c r="D160" s="295"/>
      <c r="E160" s="295"/>
      <c r="F160" s="295"/>
      <c r="G160" s="295"/>
      <c r="H160" s="295"/>
      <c r="I160" s="295"/>
      <c r="J160" s="295"/>
      <c r="K160" s="295"/>
    </row>
    <row r="161" spans="1:11" x14ac:dyDescent="0.2">
      <c r="A161" s="310"/>
      <c r="B161" s="295"/>
      <c r="C161" s="295"/>
      <c r="D161" s="295"/>
      <c r="E161" s="295"/>
      <c r="F161" s="295"/>
      <c r="G161" s="295"/>
      <c r="H161" s="295"/>
      <c r="I161" s="295"/>
      <c r="J161" s="295"/>
      <c r="K161" s="295"/>
    </row>
    <row r="162" spans="1:11" x14ac:dyDescent="0.2">
      <c r="A162" s="310"/>
      <c r="B162" s="295"/>
      <c r="C162" s="295"/>
      <c r="D162" s="295"/>
      <c r="E162" s="295"/>
      <c r="F162" s="295"/>
      <c r="G162" s="295"/>
      <c r="H162" s="295"/>
      <c r="I162" s="295"/>
      <c r="J162" s="295"/>
      <c r="K162" s="295"/>
    </row>
    <row r="163" spans="1:11" x14ac:dyDescent="0.2">
      <c r="A163" s="310"/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</row>
    <row r="164" spans="1:11" x14ac:dyDescent="0.2">
      <c r="A164" s="310"/>
      <c r="B164" s="295"/>
      <c r="C164" s="295"/>
      <c r="D164" s="295"/>
      <c r="E164" s="295"/>
      <c r="F164" s="295"/>
      <c r="G164" s="295"/>
      <c r="H164" s="295"/>
      <c r="I164" s="295"/>
      <c r="J164" s="295"/>
      <c r="K164" s="295"/>
    </row>
    <row r="165" spans="1:11" x14ac:dyDescent="0.2">
      <c r="A165" s="310"/>
      <c r="B165" s="295"/>
      <c r="C165" s="295"/>
      <c r="D165" s="295"/>
      <c r="E165" s="295"/>
      <c r="F165" s="295"/>
      <c r="G165" s="295"/>
      <c r="H165" s="295"/>
      <c r="I165" s="295"/>
      <c r="J165" s="295"/>
      <c r="K165" s="295"/>
    </row>
    <row r="166" spans="1:11" x14ac:dyDescent="0.2">
      <c r="A166" s="310"/>
      <c r="B166" s="295"/>
      <c r="C166" s="295"/>
      <c r="D166" s="295"/>
      <c r="E166" s="295"/>
      <c r="F166" s="295"/>
      <c r="G166" s="295"/>
      <c r="H166" s="295"/>
      <c r="I166" s="295"/>
      <c r="J166" s="295"/>
      <c r="K166" s="295"/>
    </row>
    <row r="167" spans="1:11" x14ac:dyDescent="0.2">
      <c r="A167" s="310"/>
      <c r="B167" s="295"/>
      <c r="C167" s="295"/>
      <c r="D167" s="295"/>
      <c r="E167" s="295"/>
      <c r="F167" s="295"/>
      <c r="G167" s="295"/>
      <c r="H167" s="295"/>
      <c r="I167" s="295"/>
      <c r="J167" s="295"/>
      <c r="K167" s="295"/>
    </row>
    <row r="168" spans="1:11" x14ac:dyDescent="0.2">
      <c r="A168" s="310"/>
      <c r="B168" s="295"/>
      <c r="C168" s="295"/>
      <c r="D168" s="295"/>
      <c r="E168" s="295"/>
      <c r="F168" s="295"/>
      <c r="G168" s="295"/>
      <c r="H168" s="295"/>
      <c r="I168" s="295"/>
      <c r="J168" s="295"/>
      <c r="K168" s="295"/>
    </row>
    <row r="169" spans="1:11" x14ac:dyDescent="0.2">
      <c r="A169" s="310"/>
      <c r="B169" s="295"/>
      <c r="C169" s="295"/>
      <c r="D169" s="295"/>
      <c r="E169" s="295"/>
      <c r="F169" s="295"/>
      <c r="G169" s="295"/>
      <c r="H169" s="295"/>
      <c r="I169" s="295"/>
      <c r="J169" s="295"/>
      <c r="K169" s="295"/>
    </row>
    <row r="170" spans="1:11" x14ac:dyDescent="0.2">
      <c r="A170" s="310"/>
      <c r="B170" s="295"/>
      <c r="C170" s="295"/>
      <c r="D170" s="295"/>
      <c r="E170" s="295"/>
      <c r="F170" s="295"/>
      <c r="G170" s="295"/>
      <c r="H170" s="295"/>
      <c r="I170" s="295"/>
      <c r="J170" s="295"/>
      <c r="K170" s="295"/>
    </row>
    <row r="171" spans="1:11" x14ac:dyDescent="0.2">
      <c r="A171" s="310"/>
      <c r="B171" s="295"/>
      <c r="C171" s="295"/>
      <c r="D171" s="295"/>
      <c r="E171" s="295"/>
      <c r="F171" s="295"/>
      <c r="G171" s="295"/>
      <c r="H171" s="295"/>
      <c r="I171" s="295"/>
      <c r="J171" s="295"/>
      <c r="K171" s="295"/>
    </row>
    <row r="172" spans="1:11" x14ac:dyDescent="0.2">
      <c r="A172" s="310"/>
      <c r="B172" s="295"/>
      <c r="C172" s="295"/>
      <c r="D172" s="295"/>
      <c r="E172" s="295"/>
      <c r="F172" s="295"/>
      <c r="G172" s="295"/>
      <c r="H172" s="295"/>
      <c r="I172" s="295"/>
      <c r="J172" s="295"/>
      <c r="K172" s="295"/>
    </row>
    <row r="173" spans="1:11" x14ac:dyDescent="0.2">
      <c r="A173" s="310"/>
      <c r="B173" s="295"/>
      <c r="C173" s="295"/>
      <c r="D173" s="295"/>
      <c r="E173" s="295"/>
      <c r="F173" s="295"/>
      <c r="G173" s="295"/>
      <c r="H173" s="295"/>
      <c r="I173" s="295"/>
      <c r="J173" s="295"/>
      <c r="K173" s="295"/>
    </row>
    <row r="174" spans="1:11" x14ac:dyDescent="0.2">
      <c r="A174" s="310"/>
      <c r="B174" s="295"/>
      <c r="C174" s="295"/>
      <c r="D174" s="295"/>
      <c r="E174" s="295"/>
      <c r="F174" s="295"/>
      <c r="G174" s="295"/>
      <c r="H174" s="295"/>
      <c r="I174" s="295"/>
      <c r="J174" s="295"/>
      <c r="K174" s="295"/>
    </row>
    <row r="175" spans="1:11" x14ac:dyDescent="0.2">
      <c r="A175" s="310"/>
      <c r="B175" s="295"/>
      <c r="C175" s="295"/>
      <c r="D175" s="295"/>
      <c r="E175" s="295"/>
      <c r="F175" s="295"/>
      <c r="G175" s="295"/>
      <c r="H175" s="295"/>
      <c r="I175" s="295"/>
      <c r="J175" s="295"/>
      <c r="K175" s="295"/>
    </row>
    <row r="176" spans="1:11" x14ac:dyDescent="0.2">
      <c r="A176" s="310"/>
      <c r="B176" s="295"/>
      <c r="C176" s="295"/>
      <c r="D176" s="295"/>
      <c r="E176" s="295"/>
      <c r="F176" s="295"/>
      <c r="G176" s="295"/>
      <c r="H176" s="295"/>
      <c r="I176" s="295"/>
      <c r="J176" s="295"/>
      <c r="K176" s="295"/>
    </row>
    <row r="177" spans="1:11" x14ac:dyDescent="0.2">
      <c r="A177" s="310"/>
      <c r="B177" s="295"/>
      <c r="C177" s="295"/>
      <c r="D177" s="295"/>
      <c r="E177" s="295"/>
      <c r="F177" s="295"/>
      <c r="G177" s="295"/>
      <c r="H177" s="295"/>
      <c r="I177" s="295"/>
      <c r="J177" s="295"/>
      <c r="K177" s="295"/>
    </row>
    <row r="178" spans="1:11" x14ac:dyDescent="0.2">
      <c r="A178" s="310"/>
      <c r="B178" s="295"/>
      <c r="C178" s="295"/>
      <c r="D178" s="295"/>
      <c r="E178" s="295"/>
      <c r="F178" s="295"/>
      <c r="G178" s="295"/>
      <c r="H178" s="295"/>
      <c r="I178" s="295"/>
      <c r="J178" s="295"/>
      <c r="K178" s="295"/>
    </row>
    <row r="179" spans="1:11" x14ac:dyDescent="0.2">
      <c r="A179" s="310"/>
      <c r="B179" s="295"/>
      <c r="C179" s="295"/>
      <c r="D179" s="295"/>
      <c r="E179" s="295"/>
      <c r="F179" s="295"/>
      <c r="G179" s="295"/>
      <c r="H179" s="295"/>
      <c r="I179" s="295"/>
      <c r="J179" s="295"/>
      <c r="K179" s="295"/>
    </row>
    <row r="180" spans="1:11" x14ac:dyDescent="0.2">
      <c r="A180" s="310"/>
      <c r="B180" s="295"/>
      <c r="C180" s="295"/>
      <c r="D180" s="295"/>
      <c r="E180" s="295"/>
      <c r="F180" s="295"/>
      <c r="G180" s="295"/>
      <c r="H180" s="295"/>
      <c r="I180" s="295"/>
      <c r="J180" s="295"/>
      <c r="K180" s="295"/>
    </row>
    <row r="181" spans="1:11" x14ac:dyDescent="0.2">
      <c r="A181" s="310"/>
      <c r="B181" s="295"/>
      <c r="C181" s="295"/>
      <c r="D181" s="295"/>
      <c r="E181" s="295"/>
      <c r="F181" s="295"/>
      <c r="G181" s="295"/>
      <c r="H181" s="295"/>
      <c r="I181" s="295"/>
      <c r="J181" s="295"/>
      <c r="K181" s="295"/>
    </row>
    <row r="182" spans="1:11" x14ac:dyDescent="0.2">
      <c r="A182" s="310"/>
      <c r="B182" s="295"/>
      <c r="C182" s="295"/>
      <c r="D182" s="295"/>
      <c r="E182" s="295"/>
      <c r="F182" s="295"/>
      <c r="G182" s="295"/>
      <c r="H182" s="295"/>
      <c r="I182" s="295"/>
      <c r="J182" s="295"/>
      <c r="K182" s="295"/>
    </row>
    <row r="183" spans="1:11" x14ac:dyDescent="0.2">
      <c r="A183" s="310"/>
      <c r="B183" s="295"/>
      <c r="C183" s="295"/>
      <c r="D183" s="295"/>
      <c r="E183" s="295"/>
      <c r="F183" s="295"/>
      <c r="G183" s="295"/>
      <c r="H183" s="295"/>
      <c r="I183" s="295"/>
      <c r="J183" s="295"/>
      <c r="K183" s="295"/>
    </row>
    <row r="184" spans="1:11" x14ac:dyDescent="0.2">
      <c r="A184" s="310"/>
      <c r="B184" s="295"/>
      <c r="C184" s="295"/>
      <c r="D184" s="295"/>
      <c r="E184" s="295"/>
      <c r="F184" s="295"/>
      <c r="G184" s="295"/>
      <c r="H184" s="295"/>
      <c r="I184" s="295"/>
      <c r="J184" s="295"/>
      <c r="K184" s="295"/>
    </row>
    <row r="185" spans="1:11" x14ac:dyDescent="0.2">
      <c r="A185" s="310"/>
      <c r="B185" s="295"/>
      <c r="C185" s="295"/>
      <c r="D185" s="295"/>
      <c r="E185" s="295"/>
      <c r="F185" s="295"/>
      <c r="G185" s="295"/>
      <c r="H185" s="295"/>
      <c r="I185" s="295"/>
      <c r="J185" s="295"/>
      <c r="K185" s="295"/>
    </row>
    <row r="186" spans="1:11" x14ac:dyDescent="0.2">
      <c r="A186" s="310"/>
      <c r="B186" s="295"/>
      <c r="C186" s="295"/>
      <c r="D186" s="295"/>
      <c r="E186" s="295"/>
      <c r="F186" s="295"/>
      <c r="G186" s="295"/>
      <c r="H186" s="295"/>
      <c r="I186" s="295"/>
      <c r="J186" s="295"/>
      <c r="K186" s="295"/>
    </row>
    <row r="187" spans="1:11" x14ac:dyDescent="0.2">
      <c r="A187" s="310"/>
      <c r="B187" s="295"/>
      <c r="C187" s="295"/>
      <c r="D187" s="295"/>
      <c r="E187" s="295"/>
      <c r="F187" s="295"/>
      <c r="G187" s="295"/>
      <c r="H187" s="295"/>
      <c r="I187" s="295"/>
      <c r="J187" s="295"/>
      <c r="K187" s="295"/>
    </row>
    <row r="188" spans="1:11" x14ac:dyDescent="0.2">
      <c r="A188" s="310"/>
      <c r="B188" s="295"/>
      <c r="C188" s="295"/>
      <c r="D188" s="295"/>
      <c r="E188" s="295"/>
      <c r="F188" s="295"/>
      <c r="G188" s="295"/>
      <c r="H188" s="295"/>
      <c r="I188" s="295"/>
      <c r="J188" s="295"/>
      <c r="K188" s="295"/>
    </row>
    <row r="189" spans="1:11" x14ac:dyDescent="0.2">
      <c r="A189" s="310"/>
      <c r="B189" s="295"/>
      <c r="C189" s="295"/>
      <c r="D189" s="295"/>
      <c r="E189" s="295"/>
      <c r="F189" s="295"/>
      <c r="G189" s="295"/>
      <c r="H189" s="295"/>
      <c r="I189" s="295"/>
      <c r="J189" s="295"/>
      <c r="K189" s="295"/>
    </row>
    <row r="190" spans="1:11" x14ac:dyDescent="0.2">
      <c r="A190" s="310"/>
      <c r="B190" s="295"/>
      <c r="C190" s="295"/>
      <c r="D190" s="295"/>
      <c r="E190" s="295"/>
      <c r="F190" s="295"/>
      <c r="G190" s="295"/>
      <c r="H190" s="295"/>
      <c r="I190" s="295"/>
      <c r="J190" s="295"/>
      <c r="K190" s="295"/>
    </row>
    <row r="191" spans="1:11" x14ac:dyDescent="0.2">
      <c r="A191" s="310"/>
      <c r="B191" s="295"/>
      <c r="C191" s="295"/>
      <c r="D191" s="295"/>
      <c r="E191" s="295"/>
      <c r="F191" s="295"/>
      <c r="G191" s="295"/>
      <c r="H191" s="295"/>
      <c r="I191" s="295"/>
      <c r="J191" s="295"/>
      <c r="K191" s="295"/>
    </row>
    <row r="192" spans="1:11" x14ac:dyDescent="0.2">
      <c r="A192" s="310"/>
      <c r="B192" s="295"/>
      <c r="C192" s="295"/>
      <c r="D192" s="295"/>
      <c r="E192" s="295"/>
      <c r="F192" s="295"/>
      <c r="G192" s="295"/>
      <c r="H192" s="295"/>
      <c r="I192" s="295"/>
      <c r="J192" s="295"/>
      <c r="K192" s="295"/>
    </row>
    <row r="193" spans="1:11" x14ac:dyDescent="0.2">
      <c r="A193" s="310"/>
      <c r="B193" s="295"/>
      <c r="C193" s="295"/>
      <c r="D193" s="295"/>
      <c r="E193" s="295"/>
      <c r="F193" s="295"/>
      <c r="G193" s="295"/>
      <c r="H193" s="295"/>
      <c r="I193" s="295"/>
      <c r="J193" s="295"/>
      <c r="K193" s="295"/>
    </row>
    <row r="194" spans="1:11" x14ac:dyDescent="0.2">
      <c r="A194" s="310"/>
      <c r="B194" s="295"/>
      <c r="C194" s="295"/>
      <c r="D194" s="295"/>
      <c r="E194" s="295"/>
      <c r="F194" s="295"/>
      <c r="G194" s="295"/>
      <c r="H194" s="295"/>
      <c r="I194" s="295"/>
      <c r="J194" s="295"/>
      <c r="K194" s="295"/>
    </row>
    <row r="195" spans="1:11" x14ac:dyDescent="0.2">
      <c r="A195" s="310"/>
      <c r="B195" s="295"/>
      <c r="C195" s="295"/>
      <c r="D195" s="295"/>
      <c r="E195" s="295"/>
      <c r="F195" s="295"/>
      <c r="G195" s="295"/>
      <c r="H195" s="295"/>
      <c r="I195" s="295"/>
      <c r="J195" s="295"/>
      <c r="K195" s="295"/>
    </row>
    <row r="196" spans="1:11" x14ac:dyDescent="0.2">
      <c r="A196" s="310"/>
      <c r="B196" s="295"/>
      <c r="C196" s="295"/>
      <c r="D196" s="295"/>
      <c r="E196" s="295"/>
      <c r="F196" s="295"/>
      <c r="G196" s="295"/>
      <c r="H196" s="295"/>
      <c r="I196" s="295"/>
      <c r="J196" s="295"/>
      <c r="K196" s="295"/>
    </row>
    <row r="197" spans="1:11" x14ac:dyDescent="0.2">
      <c r="A197" s="310"/>
      <c r="B197" s="295"/>
      <c r="C197" s="295"/>
      <c r="D197" s="295"/>
      <c r="E197" s="295"/>
      <c r="F197" s="295"/>
      <c r="G197" s="295"/>
      <c r="H197" s="295"/>
      <c r="I197" s="295"/>
      <c r="J197" s="295"/>
      <c r="K197" s="295"/>
    </row>
    <row r="198" spans="1:11" x14ac:dyDescent="0.2">
      <c r="A198" s="310"/>
      <c r="B198" s="295"/>
      <c r="C198" s="295"/>
      <c r="D198" s="295"/>
      <c r="E198" s="295"/>
      <c r="F198" s="295"/>
      <c r="G198" s="295"/>
      <c r="H198" s="295"/>
      <c r="I198" s="295"/>
      <c r="J198" s="295"/>
      <c r="K198" s="295"/>
    </row>
    <row r="199" spans="1:11" x14ac:dyDescent="0.2">
      <c r="A199" s="310"/>
      <c r="B199" s="295"/>
      <c r="C199" s="295"/>
      <c r="D199" s="295"/>
      <c r="E199" s="295"/>
      <c r="F199" s="295"/>
      <c r="G199" s="295"/>
      <c r="H199" s="295"/>
      <c r="I199" s="295"/>
      <c r="J199" s="295"/>
      <c r="K199" s="295"/>
    </row>
    <row r="200" spans="1:11" x14ac:dyDescent="0.2">
      <c r="A200" s="310"/>
      <c r="B200" s="295"/>
      <c r="C200" s="295"/>
      <c r="D200" s="295"/>
      <c r="E200" s="295"/>
      <c r="F200" s="295"/>
      <c r="G200" s="295"/>
      <c r="H200" s="295"/>
      <c r="I200" s="295"/>
      <c r="J200" s="295"/>
      <c r="K200" s="295"/>
    </row>
    <row r="201" spans="1:11" x14ac:dyDescent="0.2">
      <c r="A201" s="310"/>
      <c r="B201" s="295"/>
      <c r="C201" s="295"/>
      <c r="D201" s="295"/>
      <c r="E201" s="295"/>
      <c r="F201" s="295"/>
      <c r="G201" s="295"/>
      <c r="H201" s="295"/>
      <c r="I201" s="295"/>
      <c r="J201" s="295"/>
      <c r="K201" s="295"/>
    </row>
    <row r="202" spans="1:11" x14ac:dyDescent="0.2">
      <c r="A202" s="310"/>
      <c r="B202" s="295"/>
      <c r="C202" s="295"/>
      <c r="D202" s="295"/>
      <c r="E202" s="295"/>
      <c r="F202" s="295"/>
      <c r="G202" s="295"/>
      <c r="H202" s="295"/>
      <c r="I202" s="295"/>
      <c r="J202" s="295"/>
      <c r="K202" s="295"/>
    </row>
    <row r="203" spans="1:11" x14ac:dyDescent="0.2">
      <c r="A203" s="310"/>
      <c r="B203" s="295"/>
      <c r="C203" s="295"/>
      <c r="D203" s="295"/>
      <c r="E203" s="295"/>
      <c r="F203" s="295"/>
      <c r="G203" s="295"/>
      <c r="H203" s="295"/>
      <c r="I203" s="295"/>
      <c r="J203" s="295"/>
      <c r="K203" s="295"/>
    </row>
    <row r="204" spans="1:11" x14ac:dyDescent="0.2">
      <c r="A204" s="310"/>
      <c r="B204" s="295"/>
      <c r="C204" s="295"/>
      <c r="D204" s="295"/>
      <c r="E204" s="295"/>
      <c r="F204" s="295"/>
      <c r="G204" s="295"/>
      <c r="H204" s="295"/>
      <c r="I204" s="295"/>
      <c r="J204" s="295"/>
      <c r="K204" s="295"/>
    </row>
    <row r="205" spans="1:11" x14ac:dyDescent="0.2">
      <c r="A205" s="310"/>
      <c r="B205" s="295"/>
      <c r="C205" s="295"/>
      <c r="D205" s="295"/>
      <c r="E205" s="295"/>
      <c r="F205" s="295"/>
      <c r="G205" s="295"/>
      <c r="H205" s="295"/>
      <c r="I205" s="295"/>
      <c r="J205" s="295"/>
      <c r="K205" s="295"/>
    </row>
    <row r="206" spans="1:11" x14ac:dyDescent="0.2">
      <c r="A206" s="310"/>
      <c r="B206" s="295"/>
      <c r="C206" s="295"/>
      <c r="D206" s="295"/>
      <c r="E206" s="295"/>
      <c r="F206" s="295"/>
      <c r="G206" s="295"/>
      <c r="H206" s="295"/>
      <c r="I206" s="295"/>
      <c r="J206" s="295"/>
      <c r="K206" s="295"/>
    </row>
    <row r="207" spans="1:11" x14ac:dyDescent="0.2">
      <c r="A207" s="310"/>
      <c r="B207" s="295"/>
      <c r="C207" s="295"/>
      <c r="D207" s="295"/>
      <c r="E207" s="295"/>
      <c r="F207" s="295"/>
      <c r="G207" s="295"/>
      <c r="H207" s="295"/>
      <c r="I207" s="295"/>
      <c r="J207" s="295"/>
      <c r="K207" s="295"/>
    </row>
    <row r="208" spans="1:11" x14ac:dyDescent="0.2">
      <c r="A208" s="310"/>
      <c r="B208" s="295"/>
      <c r="C208" s="295"/>
      <c r="D208" s="295"/>
      <c r="E208" s="295"/>
      <c r="F208" s="295"/>
      <c r="G208" s="295"/>
      <c r="H208" s="295"/>
      <c r="I208" s="295"/>
      <c r="J208" s="295"/>
      <c r="K208" s="295"/>
    </row>
    <row r="209" spans="1:11" x14ac:dyDescent="0.2">
      <c r="A209" s="310"/>
      <c r="B209" s="295"/>
      <c r="C209" s="295"/>
      <c r="D209" s="295"/>
      <c r="E209" s="295"/>
      <c r="F209" s="295"/>
      <c r="G209" s="295"/>
      <c r="H209" s="295"/>
      <c r="I209" s="295"/>
      <c r="J209" s="295"/>
      <c r="K209" s="295"/>
    </row>
    <row r="210" spans="1:11" x14ac:dyDescent="0.2">
      <c r="A210" s="310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</row>
    <row r="211" spans="1:11" x14ac:dyDescent="0.2">
      <c r="A211" s="310"/>
      <c r="B211" s="295"/>
      <c r="C211" s="295"/>
      <c r="D211" s="295"/>
      <c r="E211" s="295"/>
      <c r="F211" s="295"/>
      <c r="G211" s="295"/>
      <c r="H211" s="295"/>
      <c r="I211" s="295"/>
      <c r="J211" s="295"/>
      <c r="K211" s="295"/>
    </row>
    <row r="212" spans="1:11" x14ac:dyDescent="0.2">
      <c r="A212" s="310"/>
      <c r="B212" s="295"/>
      <c r="C212" s="295"/>
      <c r="D212" s="295"/>
      <c r="E212" s="295"/>
      <c r="F212" s="295"/>
      <c r="G212" s="295"/>
      <c r="H212" s="295"/>
      <c r="I212" s="295"/>
      <c r="J212" s="295"/>
      <c r="K212" s="295"/>
    </row>
    <row r="213" spans="1:11" x14ac:dyDescent="0.2">
      <c r="A213" s="310"/>
      <c r="B213" s="295"/>
      <c r="C213" s="295"/>
      <c r="D213" s="295"/>
      <c r="E213" s="295"/>
      <c r="F213" s="295"/>
      <c r="G213" s="295"/>
      <c r="H213" s="295"/>
      <c r="I213" s="295"/>
      <c r="J213" s="295"/>
      <c r="K213" s="295"/>
    </row>
    <row r="214" spans="1:11" x14ac:dyDescent="0.2">
      <c r="A214" s="310"/>
      <c r="B214" s="295"/>
      <c r="C214" s="295"/>
      <c r="D214" s="295"/>
      <c r="E214" s="295"/>
      <c r="F214" s="295"/>
      <c r="G214" s="295"/>
      <c r="H214" s="295"/>
      <c r="I214" s="295"/>
      <c r="J214" s="295"/>
      <c r="K214" s="295"/>
    </row>
    <row r="215" spans="1:11" x14ac:dyDescent="0.2">
      <c r="A215" s="310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</row>
    <row r="216" spans="1:11" x14ac:dyDescent="0.2">
      <c r="A216" s="310"/>
      <c r="B216" s="295"/>
      <c r="C216" s="295"/>
      <c r="D216" s="295"/>
      <c r="E216" s="295"/>
      <c r="F216" s="295"/>
      <c r="G216" s="295"/>
      <c r="H216" s="295"/>
      <c r="I216" s="295"/>
      <c r="J216" s="295"/>
      <c r="K216" s="295"/>
    </row>
    <row r="217" spans="1:11" x14ac:dyDescent="0.2">
      <c r="A217" s="310"/>
      <c r="B217" s="295"/>
      <c r="C217" s="295"/>
      <c r="D217" s="295"/>
      <c r="E217" s="295"/>
      <c r="F217" s="295"/>
      <c r="G217" s="295"/>
      <c r="H217" s="295"/>
      <c r="I217" s="295"/>
      <c r="J217" s="295"/>
      <c r="K217" s="295"/>
    </row>
    <row r="218" spans="1:11" x14ac:dyDescent="0.2">
      <c r="A218" s="310"/>
      <c r="B218" s="295"/>
      <c r="C218" s="295"/>
      <c r="D218" s="295"/>
      <c r="E218" s="295"/>
      <c r="F218" s="295"/>
      <c r="G218" s="295"/>
      <c r="H218" s="295"/>
      <c r="I218" s="295"/>
      <c r="J218" s="295"/>
      <c r="K218" s="295"/>
    </row>
    <row r="219" spans="1:11" x14ac:dyDescent="0.2">
      <c r="A219" s="310"/>
      <c r="B219" s="295"/>
      <c r="C219" s="295"/>
      <c r="D219" s="295"/>
      <c r="E219" s="295"/>
      <c r="F219" s="295"/>
      <c r="G219" s="295"/>
      <c r="H219" s="295"/>
      <c r="I219" s="295"/>
      <c r="J219" s="295"/>
      <c r="K219" s="295"/>
    </row>
    <row r="220" spans="1:11" x14ac:dyDescent="0.2">
      <c r="A220" s="310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</row>
    <row r="221" spans="1:11" x14ac:dyDescent="0.2">
      <c r="A221" s="310"/>
      <c r="B221" s="295"/>
      <c r="C221" s="295"/>
      <c r="D221" s="295"/>
      <c r="E221" s="295"/>
      <c r="F221" s="295"/>
      <c r="G221" s="295"/>
      <c r="H221" s="295"/>
      <c r="I221" s="295"/>
      <c r="J221" s="295"/>
      <c r="K221" s="295"/>
    </row>
    <row r="222" spans="1:11" x14ac:dyDescent="0.2">
      <c r="A222" s="310"/>
      <c r="B222" s="295"/>
      <c r="C222" s="295"/>
      <c r="D222" s="295"/>
      <c r="E222" s="295"/>
      <c r="F222" s="295"/>
      <c r="G222" s="295"/>
      <c r="H222" s="295"/>
      <c r="I222" s="295"/>
      <c r="J222" s="295"/>
      <c r="K222" s="295"/>
    </row>
    <row r="223" spans="1:11" x14ac:dyDescent="0.2">
      <c r="A223" s="310"/>
      <c r="B223" s="295"/>
      <c r="C223" s="295"/>
      <c r="D223" s="295"/>
      <c r="E223" s="295"/>
      <c r="F223" s="295"/>
      <c r="G223" s="295"/>
      <c r="H223" s="295"/>
      <c r="I223" s="295"/>
      <c r="J223" s="295"/>
      <c r="K223" s="295"/>
    </row>
    <row r="224" spans="1:11" x14ac:dyDescent="0.2">
      <c r="A224" s="310"/>
      <c r="B224" s="295"/>
      <c r="C224" s="295"/>
      <c r="D224" s="295"/>
      <c r="E224" s="295"/>
      <c r="F224" s="295"/>
      <c r="G224" s="295"/>
      <c r="H224" s="295"/>
      <c r="I224" s="295"/>
      <c r="J224" s="295"/>
      <c r="K224" s="295"/>
    </row>
    <row r="225" spans="1:11" x14ac:dyDescent="0.2">
      <c r="A225" s="310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</row>
    <row r="226" spans="1:11" x14ac:dyDescent="0.2">
      <c r="A226" s="310"/>
      <c r="B226" s="295"/>
      <c r="C226" s="295"/>
      <c r="D226" s="295"/>
      <c r="E226" s="295"/>
      <c r="F226" s="295"/>
      <c r="G226" s="295"/>
      <c r="H226" s="295"/>
      <c r="I226" s="295"/>
      <c r="J226" s="295"/>
      <c r="K226" s="295"/>
    </row>
    <row r="227" spans="1:11" x14ac:dyDescent="0.2">
      <c r="A227" s="310"/>
      <c r="B227" s="295"/>
      <c r="C227" s="295"/>
      <c r="D227" s="295"/>
      <c r="E227" s="295"/>
      <c r="F227" s="295"/>
      <c r="G227" s="295"/>
      <c r="H227" s="295"/>
      <c r="I227" s="295"/>
      <c r="J227" s="295"/>
      <c r="K227" s="295"/>
    </row>
    <row r="228" spans="1:11" x14ac:dyDescent="0.2">
      <c r="A228" s="310"/>
      <c r="B228" s="295"/>
      <c r="C228" s="295"/>
      <c r="D228" s="295"/>
      <c r="E228" s="295"/>
      <c r="F228" s="295"/>
      <c r="G228" s="295"/>
      <c r="H228" s="295"/>
      <c r="I228" s="295"/>
      <c r="J228" s="295"/>
      <c r="K228" s="295"/>
    </row>
    <row r="229" spans="1:11" x14ac:dyDescent="0.2">
      <c r="A229" s="310"/>
      <c r="B229" s="295"/>
      <c r="C229" s="295"/>
      <c r="D229" s="295"/>
      <c r="E229" s="295"/>
      <c r="F229" s="295"/>
      <c r="G229" s="295"/>
      <c r="H229" s="295"/>
      <c r="I229" s="295"/>
      <c r="J229" s="295"/>
      <c r="K229" s="295"/>
    </row>
    <row r="230" spans="1:11" x14ac:dyDescent="0.2">
      <c r="A230" s="310"/>
      <c r="B230" s="295"/>
      <c r="C230" s="295"/>
      <c r="D230" s="295"/>
      <c r="E230" s="295"/>
      <c r="F230" s="295"/>
      <c r="G230" s="295"/>
      <c r="H230" s="295"/>
      <c r="I230" s="295"/>
      <c r="J230" s="295"/>
      <c r="K230" s="295"/>
    </row>
    <row r="231" spans="1:11" x14ac:dyDescent="0.2">
      <c r="A231" s="310"/>
      <c r="B231" s="295"/>
      <c r="C231" s="295"/>
      <c r="D231" s="295"/>
      <c r="E231" s="295"/>
      <c r="F231" s="295"/>
      <c r="G231" s="295"/>
      <c r="H231" s="295"/>
      <c r="I231" s="295"/>
      <c r="J231" s="295"/>
      <c r="K231" s="295"/>
    </row>
    <row r="232" spans="1:11" x14ac:dyDescent="0.2">
      <c r="A232" s="310"/>
      <c r="B232" s="295"/>
      <c r="C232" s="295"/>
      <c r="D232" s="295"/>
      <c r="E232" s="295"/>
      <c r="F232" s="295"/>
      <c r="G232" s="295"/>
      <c r="H232" s="295"/>
      <c r="I232" s="295"/>
      <c r="J232" s="295"/>
      <c r="K232" s="295"/>
    </row>
    <row r="233" spans="1:11" x14ac:dyDescent="0.2">
      <c r="A233" s="310"/>
      <c r="B233" s="295"/>
      <c r="C233" s="295"/>
      <c r="D233" s="295"/>
      <c r="E233" s="295"/>
      <c r="F233" s="295"/>
      <c r="G233" s="295"/>
      <c r="H233" s="295"/>
      <c r="I233" s="295"/>
      <c r="J233" s="295"/>
      <c r="K233" s="295"/>
    </row>
    <row r="234" spans="1:11" x14ac:dyDescent="0.2">
      <c r="A234" s="310"/>
      <c r="B234" s="295"/>
      <c r="C234" s="295"/>
      <c r="D234" s="295"/>
      <c r="E234" s="295"/>
      <c r="F234" s="295"/>
      <c r="G234" s="295"/>
      <c r="H234" s="295"/>
      <c r="I234" s="295"/>
      <c r="J234" s="295"/>
      <c r="K234" s="295"/>
    </row>
    <row r="235" spans="1:11" x14ac:dyDescent="0.2">
      <c r="A235" s="310"/>
      <c r="B235" s="295"/>
      <c r="C235" s="295"/>
      <c r="D235" s="295"/>
      <c r="E235" s="295"/>
      <c r="F235" s="295"/>
      <c r="G235" s="295"/>
      <c r="H235" s="295"/>
      <c r="I235" s="295"/>
      <c r="J235" s="295"/>
      <c r="K235" s="295"/>
    </row>
    <row r="236" spans="1:11" x14ac:dyDescent="0.2">
      <c r="A236" s="310"/>
      <c r="B236" s="295"/>
      <c r="C236" s="295"/>
      <c r="D236" s="295"/>
      <c r="E236" s="295"/>
      <c r="F236" s="295"/>
      <c r="G236" s="295"/>
      <c r="H236" s="295"/>
      <c r="I236" s="295"/>
      <c r="J236" s="295"/>
      <c r="K236" s="295"/>
    </row>
    <row r="237" spans="1:11" x14ac:dyDescent="0.2">
      <c r="A237" s="310"/>
      <c r="B237" s="295"/>
      <c r="C237" s="295"/>
      <c r="D237" s="295"/>
      <c r="E237" s="295"/>
      <c r="F237" s="295"/>
      <c r="G237" s="295"/>
      <c r="H237" s="295"/>
      <c r="I237" s="295"/>
      <c r="J237" s="295"/>
      <c r="K237" s="295"/>
    </row>
    <row r="238" spans="1:11" x14ac:dyDescent="0.2">
      <c r="A238" s="310"/>
      <c r="B238" s="295"/>
      <c r="C238" s="295"/>
      <c r="D238" s="295"/>
      <c r="E238" s="295"/>
      <c r="F238" s="295"/>
      <c r="G238" s="295"/>
      <c r="H238" s="295"/>
      <c r="I238" s="295"/>
      <c r="J238" s="295"/>
      <c r="K238" s="295"/>
    </row>
    <row r="239" spans="1:11" x14ac:dyDescent="0.2">
      <c r="A239" s="310"/>
      <c r="B239" s="295"/>
      <c r="C239" s="295"/>
      <c r="D239" s="295"/>
      <c r="E239" s="295"/>
      <c r="F239" s="295"/>
      <c r="G239" s="295"/>
      <c r="H239" s="295"/>
      <c r="I239" s="295"/>
      <c r="J239" s="295"/>
      <c r="K239" s="295"/>
    </row>
    <row r="240" spans="1:11" x14ac:dyDescent="0.2">
      <c r="A240" s="310"/>
      <c r="B240" s="295"/>
      <c r="C240" s="295"/>
      <c r="D240" s="295"/>
      <c r="E240" s="295"/>
      <c r="F240" s="295"/>
      <c r="G240" s="295"/>
      <c r="H240" s="295"/>
      <c r="I240" s="295"/>
      <c r="J240" s="295"/>
      <c r="K240" s="295"/>
    </row>
    <row r="241" spans="1:11" x14ac:dyDescent="0.2">
      <c r="A241" s="310"/>
      <c r="B241" s="295"/>
      <c r="C241" s="295"/>
      <c r="D241" s="295"/>
      <c r="E241" s="295"/>
      <c r="F241" s="295"/>
      <c r="G241" s="295"/>
      <c r="H241" s="295"/>
      <c r="I241" s="295"/>
      <c r="J241" s="295"/>
      <c r="K241" s="295"/>
    </row>
    <row r="242" spans="1:11" x14ac:dyDescent="0.2">
      <c r="A242" s="310"/>
      <c r="B242" s="295"/>
      <c r="C242" s="295"/>
      <c r="D242" s="295"/>
      <c r="E242" s="295"/>
      <c r="F242" s="295"/>
      <c r="G242" s="295"/>
      <c r="H242" s="295"/>
      <c r="I242" s="295"/>
      <c r="J242" s="295"/>
      <c r="K242" s="295"/>
    </row>
    <row r="243" spans="1:11" x14ac:dyDescent="0.2">
      <c r="A243" s="310"/>
      <c r="B243" s="295"/>
      <c r="C243" s="295"/>
      <c r="D243" s="295"/>
      <c r="E243" s="295"/>
      <c r="F243" s="295"/>
      <c r="G243" s="295"/>
      <c r="H243" s="295"/>
      <c r="I243" s="295"/>
      <c r="J243" s="295"/>
      <c r="K243" s="295"/>
    </row>
    <row r="244" spans="1:11" x14ac:dyDescent="0.2">
      <c r="A244" s="310"/>
      <c r="B244" s="295"/>
      <c r="C244" s="295"/>
      <c r="D244" s="295"/>
      <c r="E244" s="295"/>
      <c r="F244" s="295"/>
      <c r="G244" s="295"/>
      <c r="H244" s="295"/>
      <c r="I244" s="295"/>
      <c r="J244" s="295"/>
      <c r="K244" s="295"/>
    </row>
    <row r="245" spans="1:11" x14ac:dyDescent="0.2">
      <c r="A245" s="310"/>
      <c r="B245" s="295"/>
      <c r="C245" s="295"/>
      <c r="D245" s="295"/>
      <c r="E245" s="295"/>
      <c r="F245" s="295"/>
      <c r="G245" s="295"/>
      <c r="H245" s="295"/>
      <c r="I245" s="295"/>
      <c r="J245" s="295"/>
      <c r="K245" s="295"/>
    </row>
    <row r="246" spans="1:11" x14ac:dyDescent="0.2">
      <c r="A246" s="310"/>
      <c r="B246" s="295"/>
      <c r="C246" s="295"/>
      <c r="D246" s="295"/>
      <c r="E246" s="295"/>
      <c r="F246" s="295"/>
      <c r="G246" s="295"/>
      <c r="H246" s="295"/>
      <c r="I246" s="295"/>
      <c r="J246" s="295"/>
      <c r="K246" s="295"/>
    </row>
    <row r="247" spans="1:11" x14ac:dyDescent="0.2">
      <c r="A247" s="310"/>
      <c r="B247" s="295"/>
      <c r="C247" s="295"/>
      <c r="D247" s="295"/>
      <c r="E247" s="295"/>
      <c r="F247" s="295"/>
      <c r="G247" s="295"/>
      <c r="H247" s="295"/>
      <c r="I247" s="295"/>
      <c r="J247" s="295"/>
      <c r="K247" s="295"/>
    </row>
    <row r="248" spans="1:11" x14ac:dyDescent="0.2">
      <c r="A248" s="310"/>
      <c r="B248" s="295"/>
      <c r="C248" s="295"/>
      <c r="D248" s="295"/>
      <c r="E248" s="295"/>
      <c r="F248" s="295"/>
      <c r="G248" s="295"/>
      <c r="H248" s="295"/>
      <c r="I248" s="295"/>
      <c r="J248" s="295"/>
      <c r="K248" s="295"/>
    </row>
    <row r="249" spans="1:11" x14ac:dyDescent="0.2">
      <c r="A249" s="310"/>
      <c r="B249" s="295"/>
      <c r="C249" s="295"/>
      <c r="D249" s="295"/>
      <c r="E249" s="295"/>
      <c r="F249" s="295"/>
      <c r="G249" s="295"/>
      <c r="H249" s="295"/>
      <c r="I249" s="295"/>
      <c r="J249" s="295"/>
      <c r="K249" s="295"/>
    </row>
    <row r="250" spans="1:11" x14ac:dyDescent="0.2">
      <c r="A250" s="310"/>
      <c r="B250" s="295"/>
      <c r="C250" s="295"/>
      <c r="D250" s="295"/>
      <c r="E250" s="295"/>
      <c r="F250" s="295"/>
      <c r="G250" s="295"/>
      <c r="H250" s="295"/>
      <c r="I250" s="295"/>
      <c r="J250" s="295"/>
      <c r="K250" s="295"/>
    </row>
    <row r="251" spans="1:11" x14ac:dyDescent="0.2">
      <c r="A251" s="310"/>
      <c r="B251" s="295"/>
      <c r="C251" s="295"/>
      <c r="D251" s="295"/>
      <c r="E251" s="295"/>
      <c r="F251" s="295"/>
      <c r="G251" s="295"/>
      <c r="H251" s="295"/>
      <c r="I251" s="295"/>
      <c r="J251" s="295"/>
      <c r="K251" s="295"/>
    </row>
    <row r="252" spans="1:11" x14ac:dyDescent="0.2">
      <c r="A252" s="310"/>
      <c r="B252" s="295"/>
      <c r="C252" s="295"/>
      <c r="D252" s="295"/>
      <c r="E252" s="295"/>
      <c r="F252" s="295"/>
      <c r="G252" s="295"/>
      <c r="H252" s="295"/>
      <c r="I252" s="295"/>
      <c r="J252" s="295"/>
      <c r="K252" s="295"/>
    </row>
    <row r="253" spans="1:11" x14ac:dyDescent="0.2">
      <c r="A253" s="310"/>
      <c r="B253" s="295"/>
      <c r="C253" s="295"/>
      <c r="D253" s="295"/>
      <c r="E253" s="295"/>
      <c r="F253" s="295"/>
      <c r="G253" s="295"/>
      <c r="H253" s="295"/>
      <c r="I253" s="295"/>
      <c r="J253" s="295"/>
      <c r="K253" s="295"/>
    </row>
    <row r="254" spans="1:11" x14ac:dyDescent="0.2">
      <c r="A254" s="310"/>
      <c r="B254" s="295"/>
      <c r="C254" s="295"/>
      <c r="D254" s="295"/>
      <c r="E254" s="295"/>
      <c r="F254" s="295"/>
      <c r="G254" s="295"/>
      <c r="H254" s="295"/>
      <c r="I254" s="295"/>
      <c r="J254" s="295"/>
      <c r="K254" s="295"/>
    </row>
    <row r="255" spans="1:11" x14ac:dyDescent="0.2">
      <c r="A255" s="310"/>
      <c r="B255" s="295"/>
      <c r="C255" s="295"/>
      <c r="D255" s="295"/>
      <c r="E255" s="295"/>
      <c r="F255" s="295"/>
      <c r="G255" s="295"/>
      <c r="H255" s="295"/>
      <c r="I255" s="295"/>
      <c r="J255" s="295"/>
      <c r="K255" s="295"/>
    </row>
    <row r="256" spans="1:11" x14ac:dyDescent="0.2">
      <c r="A256" s="310"/>
      <c r="B256" s="310"/>
      <c r="C256" s="310"/>
      <c r="D256" s="310"/>
      <c r="F256" s="310"/>
      <c r="G256" s="310"/>
      <c r="H256" s="310"/>
      <c r="I256" s="310"/>
      <c r="J256" s="310"/>
      <c r="K256" s="310"/>
    </row>
    <row r="257" spans="1:11" x14ac:dyDescent="0.2">
      <c r="A257" s="310"/>
      <c r="B257" s="310"/>
      <c r="C257" s="310"/>
      <c r="D257" s="310"/>
      <c r="F257" s="310"/>
      <c r="G257" s="310"/>
      <c r="H257" s="310"/>
      <c r="I257" s="310"/>
      <c r="J257" s="310"/>
      <c r="K257" s="310"/>
    </row>
    <row r="258" spans="1:11" x14ac:dyDescent="0.2">
      <c r="A258" s="310"/>
      <c r="B258" s="310"/>
      <c r="C258" s="310"/>
      <c r="D258" s="310"/>
      <c r="F258" s="310"/>
      <c r="G258" s="310"/>
      <c r="H258" s="310"/>
      <c r="I258" s="310"/>
      <c r="J258" s="310"/>
      <c r="K258" s="310"/>
    </row>
    <row r="259" spans="1:11" x14ac:dyDescent="0.2">
      <c r="A259" s="310"/>
      <c r="B259" s="310"/>
      <c r="C259" s="310"/>
      <c r="D259" s="310"/>
      <c r="F259" s="310"/>
      <c r="G259" s="310"/>
      <c r="H259" s="310"/>
      <c r="I259" s="310"/>
      <c r="J259" s="310"/>
      <c r="K259" s="310"/>
    </row>
    <row r="260" spans="1:11" x14ac:dyDescent="0.2">
      <c r="A260" s="310"/>
      <c r="B260" s="310"/>
      <c r="C260" s="310"/>
      <c r="D260" s="310"/>
      <c r="F260" s="310"/>
      <c r="G260" s="310"/>
      <c r="H260" s="310"/>
      <c r="I260" s="310"/>
      <c r="J260" s="310"/>
      <c r="K260" s="310"/>
    </row>
    <row r="261" spans="1:11" x14ac:dyDescent="0.2">
      <c r="A261" s="310"/>
      <c r="B261" s="310"/>
      <c r="C261" s="310"/>
      <c r="D261" s="310"/>
      <c r="F261" s="310"/>
      <c r="G261" s="310"/>
      <c r="H261" s="310"/>
      <c r="I261" s="310"/>
      <c r="J261" s="310"/>
      <c r="K261" s="310"/>
    </row>
    <row r="262" spans="1:11" x14ac:dyDescent="0.2">
      <c r="A262" s="310"/>
      <c r="B262" s="310"/>
      <c r="C262" s="310"/>
      <c r="D262" s="310"/>
      <c r="F262" s="310"/>
      <c r="G262" s="310"/>
      <c r="H262" s="310"/>
      <c r="I262" s="310"/>
      <c r="J262" s="310"/>
      <c r="K262" s="310"/>
    </row>
    <row r="263" spans="1:11" x14ac:dyDescent="0.2">
      <c r="A263" s="310"/>
      <c r="B263" s="310"/>
      <c r="C263" s="310"/>
      <c r="D263" s="310"/>
      <c r="F263" s="310"/>
      <c r="G263" s="310"/>
      <c r="H263" s="310"/>
      <c r="I263" s="310"/>
      <c r="J263" s="310"/>
      <c r="K263" s="310"/>
    </row>
    <row r="264" spans="1:11" x14ac:dyDescent="0.2">
      <c r="A264" s="310"/>
      <c r="B264" s="310"/>
      <c r="C264" s="310"/>
      <c r="D264" s="310"/>
      <c r="F264" s="310"/>
      <c r="G264" s="310"/>
      <c r="H264" s="310"/>
      <c r="I264" s="310"/>
      <c r="J264" s="310"/>
      <c r="K264" s="310"/>
    </row>
    <row r="265" spans="1:11" x14ac:dyDescent="0.2">
      <c r="A265" s="310"/>
      <c r="B265" s="310"/>
      <c r="C265" s="310"/>
      <c r="D265" s="310"/>
      <c r="F265" s="310"/>
      <c r="G265" s="310"/>
      <c r="H265" s="310"/>
      <c r="I265" s="310"/>
      <c r="J265" s="310"/>
      <c r="K265" s="310"/>
    </row>
    <row r="266" spans="1:11" x14ac:dyDescent="0.2">
      <c r="A266" s="310"/>
      <c r="B266" s="310"/>
      <c r="C266" s="310"/>
      <c r="D266" s="310"/>
      <c r="F266" s="310"/>
      <c r="G266" s="310"/>
      <c r="H266" s="310"/>
      <c r="I266" s="310"/>
      <c r="J266" s="310"/>
      <c r="K266" s="310"/>
    </row>
    <row r="267" spans="1:11" x14ac:dyDescent="0.2">
      <c r="A267" s="310"/>
      <c r="B267" s="310"/>
      <c r="C267" s="310"/>
      <c r="D267" s="310"/>
      <c r="F267" s="310"/>
      <c r="G267" s="310"/>
      <c r="H267" s="310"/>
      <c r="I267" s="310"/>
      <c r="J267" s="310"/>
      <c r="K267" s="310"/>
    </row>
    <row r="268" spans="1:11" x14ac:dyDescent="0.2">
      <c r="A268" s="310"/>
      <c r="B268" s="310"/>
      <c r="C268" s="310"/>
      <c r="D268" s="310"/>
      <c r="F268" s="310"/>
      <c r="G268" s="310"/>
      <c r="H268" s="310"/>
      <c r="I268" s="310"/>
      <c r="J268" s="310"/>
      <c r="K268" s="310"/>
    </row>
    <row r="269" spans="1:11" x14ac:dyDescent="0.2">
      <c r="A269" s="310"/>
      <c r="B269" s="310"/>
      <c r="C269" s="310"/>
      <c r="D269" s="310"/>
      <c r="F269" s="310"/>
      <c r="G269" s="310"/>
      <c r="H269" s="310"/>
      <c r="I269" s="310"/>
      <c r="J269" s="310"/>
      <c r="K269" s="310"/>
    </row>
    <row r="270" spans="1:11" x14ac:dyDescent="0.2">
      <c r="A270" s="310"/>
      <c r="B270" s="310"/>
      <c r="C270" s="310"/>
      <c r="D270" s="310"/>
      <c r="F270" s="310"/>
      <c r="G270" s="310"/>
      <c r="H270" s="310"/>
      <c r="I270" s="310"/>
      <c r="J270" s="310"/>
      <c r="K270" s="310"/>
    </row>
    <row r="271" spans="1:11" x14ac:dyDescent="0.2">
      <c r="A271" s="310"/>
      <c r="B271" s="310"/>
      <c r="C271" s="310"/>
      <c r="D271" s="310"/>
      <c r="F271" s="310"/>
      <c r="G271" s="310"/>
      <c r="H271" s="310"/>
      <c r="I271" s="310"/>
      <c r="J271" s="310"/>
      <c r="K271" s="310"/>
    </row>
    <row r="272" spans="1:11" x14ac:dyDescent="0.2">
      <c r="A272" s="310"/>
      <c r="B272" s="310"/>
      <c r="C272" s="310"/>
      <c r="D272" s="310"/>
      <c r="F272" s="310"/>
      <c r="G272" s="310"/>
      <c r="H272" s="310"/>
      <c r="I272" s="310"/>
      <c r="J272" s="310"/>
      <c r="K272" s="310"/>
    </row>
    <row r="273" spans="1:11" x14ac:dyDescent="0.2">
      <c r="A273" s="310"/>
      <c r="B273" s="310"/>
      <c r="C273" s="310"/>
      <c r="D273" s="310"/>
      <c r="F273" s="310"/>
      <c r="G273" s="310"/>
      <c r="H273" s="310"/>
      <c r="I273" s="310"/>
      <c r="J273" s="310"/>
      <c r="K273" s="310"/>
    </row>
    <row r="274" spans="1:11" x14ac:dyDescent="0.2">
      <c r="A274" s="310"/>
      <c r="B274" s="310"/>
      <c r="C274" s="310"/>
      <c r="D274" s="310"/>
      <c r="F274" s="310"/>
      <c r="G274" s="310"/>
      <c r="H274" s="310"/>
      <c r="I274" s="310"/>
      <c r="J274" s="310"/>
      <c r="K274" s="310"/>
    </row>
    <row r="275" spans="1:11" x14ac:dyDescent="0.2">
      <c r="A275" s="310"/>
      <c r="B275" s="310"/>
      <c r="C275" s="310"/>
      <c r="D275" s="310"/>
      <c r="F275" s="310"/>
      <c r="G275" s="310"/>
      <c r="H275" s="310"/>
      <c r="I275" s="310"/>
      <c r="J275" s="310"/>
      <c r="K275" s="310"/>
    </row>
    <row r="276" spans="1:11" x14ac:dyDescent="0.2">
      <c r="A276" s="310"/>
      <c r="B276" s="310"/>
      <c r="C276" s="310"/>
      <c r="D276" s="310"/>
      <c r="F276" s="310"/>
      <c r="G276" s="310"/>
      <c r="H276" s="310"/>
      <c r="I276" s="310"/>
      <c r="J276" s="310"/>
      <c r="K276" s="310"/>
    </row>
    <row r="277" spans="1:11" x14ac:dyDescent="0.2">
      <c r="A277" s="310"/>
      <c r="B277" s="310"/>
      <c r="C277" s="310"/>
      <c r="D277" s="310"/>
      <c r="F277" s="310"/>
      <c r="G277" s="310"/>
      <c r="H277" s="310"/>
      <c r="I277" s="310"/>
      <c r="J277" s="310"/>
      <c r="K277" s="310"/>
    </row>
    <row r="278" spans="1:11" x14ac:dyDescent="0.2">
      <c r="A278" s="310"/>
      <c r="B278" s="310"/>
      <c r="C278" s="310"/>
      <c r="D278" s="310"/>
      <c r="F278" s="310"/>
      <c r="G278" s="310"/>
      <c r="H278" s="310"/>
      <c r="I278" s="310"/>
      <c r="J278" s="310"/>
      <c r="K278" s="310"/>
    </row>
    <row r="279" spans="1:11" x14ac:dyDescent="0.2">
      <c r="A279" s="310"/>
      <c r="B279" s="310"/>
      <c r="C279" s="310"/>
      <c r="D279" s="310"/>
      <c r="F279" s="310"/>
      <c r="G279" s="310"/>
      <c r="H279" s="310"/>
      <c r="I279" s="310"/>
      <c r="J279" s="310"/>
      <c r="K279" s="310"/>
    </row>
    <row r="280" spans="1:11" x14ac:dyDescent="0.2">
      <c r="A280" s="310"/>
      <c r="B280" s="310"/>
      <c r="C280" s="310"/>
      <c r="D280" s="310"/>
      <c r="F280" s="310"/>
      <c r="G280" s="310"/>
      <c r="H280" s="310"/>
      <c r="I280" s="310"/>
      <c r="J280" s="310"/>
      <c r="K280" s="310"/>
    </row>
    <row r="281" spans="1:11" x14ac:dyDescent="0.2">
      <c r="A281" s="310"/>
      <c r="B281" s="310"/>
      <c r="C281" s="310"/>
      <c r="D281" s="310"/>
      <c r="F281" s="310"/>
      <c r="G281" s="310"/>
      <c r="H281" s="310"/>
      <c r="I281" s="310"/>
      <c r="J281" s="310"/>
      <c r="K281" s="310"/>
    </row>
    <row r="282" spans="1:11" x14ac:dyDescent="0.2">
      <c r="A282" s="310"/>
      <c r="B282" s="310"/>
      <c r="C282" s="310"/>
      <c r="D282" s="310"/>
      <c r="F282" s="310"/>
      <c r="G282" s="310"/>
      <c r="H282" s="310"/>
      <c r="I282" s="310"/>
      <c r="J282" s="310"/>
      <c r="K282" s="310"/>
    </row>
    <row r="283" spans="1:11" x14ac:dyDescent="0.2">
      <c r="A283" s="310"/>
      <c r="B283" s="310"/>
      <c r="C283" s="310"/>
      <c r="D283" s="310"/>
      <c r="F283" s="310"/>
      <c r="G283" s="310"/>
      <c r="H283" s="310"/>
      <c r="I283" s="310"/>
      <c r="J283" s="310"/>
      <c r="K283" s="310"/>
    </row>
    <row r="284" spans="1:11" x14ac:dyDescent="0.2">
      <c r="A284" s="310"/>
      <c r="B284" s="310"/>
      <c r="C284" s="310"/>
      <c r="D284" s="310"/>
      <c r="F284" s="310"/>
      <c r="G284" s="310"/>
      <c r="H284" s="310"/>
      <c r="I284" s="310"/>
      <c r="J284" s="310"/>
      <c r="K284" s="310"/>
    </row>
    <row r="285" spans="1:11" x14ac:dyDescent="0.2">
      <c r="A285" s="310"/>
      <c r="B285" s="310"/>
      <c r="C285" s="310"/>
      <c r="D285" s="310"/>
      <c r="F285" s="310"/>
      <c r="G285" s="310"/>
      <c r="H285" s="310"/>
      <c r="I285" s="310"/>
      <c r="J285" s="310"/>
      <c r="K285" s="310"/>
    </row>
    <row r="286" spans="1:11" x14ac:dyDescent="0.2">
      <c r="A286" s="310"/>
      <c r="B286" s="310"/>
      <c r="C286" s="310"/>
      <c r="D286" s="310"/>
      <c r="F286" s="310"/>
      <c r="G286" s="310"/>
      <c r="H286" s="310"/>
      <c r="I286" s="310"/>
      <c r="J286" s="310"/>
      <c r="K286" s="310"/>
    </row>
    <row r="287" spans="1:11" x14ac:dyDescent="0.2">
      <c r="A287" s="310"/>
      <c r="B287" s="310"/>
      <c r="C287" s="310"/>
      <c r="D287" s="310"/>
      <c r="F287" s="310"/>
      <c r="G287" s="310"/>
      <c r="H287" s="310"/>
      <c r="I287" s="310"/>
      <c r="J287" s="310"/>
      <c r="K287" s="310"/>
    </row>
    <row r="288" spans="1:11" x14ac:dyDescent="0.2">
      <c r="A288" s="310"/>
      <c r="B288" s="310"/>
      <c r="C288" s="310"/>
      <c r="D288" s="310"/>
      <c r="F288" s="310"/>
      <c r="G288" s="310"/>
      <c r="H288" s="310"/>
      <c r="I288" s="310"/>
      <c r="J288" s="310"/>
      <c r="K288" s="310"/>
    </row>
    <row r="289" spans="1:11" x14ac:dyDescent="0.2">
      <c r="A289" s="310"/>
      <c r="B289" s="310"/>
      <c r="C289" s="310"/>
      <c r="D289" s="310"/>
      <c r="F289" s="310"/>
      <c r="G289" s="310"/>
      <c r="H289" s="310"/>
      <c r="I289" s="310"/>
      <c r="J289" s="310"/>
      <c r="K289" s="310"/>
    </row>
    <row r="290" spans="1:11" x14ac:dyDescent="0.2">
      <c r="A290" s="310"/>
      <c r="B290" s="310"/>
      <c r="C290" s="310"/>
      <c r="D290" s="310"/>
      <c r="F290" s="310"/>
      <c r="G290" s="310"/>
      <c r="H290" s="310"/>
      <c r="I290" s="310"/>
      <c r="J290" s="310"/>
      <c r="K290" s="310"/>
    </row>
    <row r="291" spans="1:11" x14ac:dyDescent="0.2">
      <c r="A291" s="310"/>
      <c r="B291" s="310"/>
      <c r="C291" s="310"/>
      <c r="D291" s="310"/>
      <c r="F291" s="310"/>
      <c r="G291" s="310"/>
      <c r="H291" s="310"/>
      <c r="I291" s="310"/>
      <c r="J291" s="310"/>
      <c r="K291" s="310"/>
    </row>
    <row r="292" spans="1:11" x14ac:dyDescent="0.2">
      <c r="A292" s="310"/>
      <c r="B292" s="310"/>
      <c r="C292" s="310"/>
      <c r="D292" s="310"/>
      <c r="F292" s="310"/>
      <c r="G292" s="310"/>
      <c r="H292" s="310"/>
      <c r="I292" s="310"/>
      <c r="J292" s="310"/>
      <c r="K292" s="310"/>
    </row>
    <row r="293" spans="1:11" x14ac:dyDescent="0.2">
      <c r="A293" s="310"/>
      <c r="B293" s="310"/>
      <c r="C293" s="310"/>
      <c r="D293" s="310"/>
      <c r="F293" s="310"/>
      <c r="G293" s="310"/>
      <c r="H293" s="310"/>
      <c r="I293" s="310"/>
      <c r="J293" s="310"/>
      <c r="K293" s="310"/>
    </row>
    <row r="294" spans="1:11" x14ac:dyDescent="0.2">
      <c r="A294" s="310"/>
      <c r="B294" s="310"/>
      <c r="C294" s="310"/>
      <c r="D294" s="310"/>
      <c r="F294" s="310"/>
      <c r="G294" s="310"/>
      <c r="H294" s="310"/>
      <c r="I294" s="310"/>
      <c r="J294" s="310"/>
      <c r="K294" s="310"/>
    </row>
    <row r="295" spans="1:11" x14ac:dyDescent="0.2">
      <c r="A295" s="310"/>
      <c r="B295" s="310"/>
      <c r="C295" s="310"/>
      <c r="D295" s="310"/>
      <c r="F295" s="310"/>
      <c r="G295" s="310"/>
      <c r="H295" s="310"/>
      <c r="I295" s="310"/>
      <c r="J295" s="310"/>
      <c r="K295" s="310"/>
    </row>
    <row r="296" spans="1:11" x14ac:dyDescent="0.2">
      <c r="A296" s="310"/>
      <c r="B296" s="310"/>
      <c r="C296" s="310"/>
      <c r="D296" s="310"/>
      <c r="F296" s="310"/>
      <c r="G296" s="310"/>
      <c r="H296" s="310"/>
      <c r="I296" s="310"/>
      <c r="J296" s="310"/>
      <c r="K296" s="310"/>
    </row>
    <row r="297" spans="1:11" x14ac:dyDescent="0.2">
      <c r="A297" s="310"/>
      <c r="B297" s="310"/>
      <c r="C297" s="310"/>
      <c r="D297" s="310"/>
      <c r="F297" s="310"/>
      <c r="G297" s="310"/>
      <c r="H297" s="310"/>
      <c r="I297" s="310"/>
      <c r="J297" s="310"/>
      <c r="K297" s="310"/>
    </row>
    <row r="298" spans="1:11" x14ac:dyDescent="0.2">
      <c r="A298" s="310"/>
      <c r="B298" s="310"/>
      <c r="C298" s="310"/>
      <c r="D298" s="310"/>
      <c r="F298" s="310"/>
      <c r="G298" s="310"/>
      <c r="H298" s="310"/>
      <c r="I298" s="310"/>
      <c r="J298" s="310"/>
      <c r="K298" s="310"/>
    </row>
    <row r="299" spans="1:11" x14ac:dyDescent="0.2">
      <c r="A299" s="310"/>
      <c r="B299" s="310"/>
      <c r="C299" s="310"/>
      <c r="D299" s="310"/>
      <c r="F299" s="310"/>
      <c r="G299" s="310"/>
      <c r="H299" s="310"/>
      <c r="I299" s="310"/>
      <c r="J299" s="310"/>
      <c r="K299" s="310"/>
    </row>
    <row r="300" spans="1:11" x14ac:dyDescent="0.2">
      <c r="A300" s="310"/>
      <c r="B300" s="310"/>
      <c r="C300" s="310"/>
      <c r="D300" s="310"/>
      <c r="F300" s="310"/>
      <c r="G300" s="310"/>
      <c r="H300" s="310"/>
      <c r="I300" s="310"/>
      <c r="J300" s="310"/>
      <c r="K300" s="310"/>
    </row>
    <row r="301" spans="1:11" x14ac:dyDescent="0.2">
      <c r="A301" s="310"/>
      <c r="B301" s="310"/>
      <c r="C301" s="310"/>
      <c r="D301" s="310"/>
      <c r="F301" s="310"/>
      <c r="G301" s="310"/>
      <c r="H301" s="310"/>
      <c r="I301" s="310"/>
      <c r="J301" s="310"/>
      <c r="K301" s="310"/>
    </row>
    <row r="302" spans="1:11" x14ac:dyDescent="0.2">
      <c r="A302" s="310"/>
      <c r="B302" s="310"/>
      <c r="C302" s="310"/>
      <c r="D302" s="310"/>
      <c r="F302" s="310"/>
      <c r="G302" s="310"/>
      <c r="H302" s="310"/>
      <c r="I302" s="310"/>
      <c r="J302" s="310"/>
      <c r="K302" s="310"/>
    </row>
    <row r="303" spans="1:11" x14ac:dyDescent="0.2">
      <c r="A303" s="310"/>
      <c r="B303" s="310"/>
      <c r="C303" s="310"/>
      <c r="D303" s="310"/>
      <c r="F303" s="310"/>
      <c r="G303" s="310"/>
      <c r="H303" s="310"/>
      <c r="I303" s="310"/>
      <c r="J303" s="310"/>
      <c r="K303" s="310"/>
    </row>
    <row r="304" spans="1:11" x14ac:dyDescent="0.2">
      <c r="A304" s="310"/>
      <c r="B304" s="310"/>
      <c r="C304" s="310"/>
      <c r="D304" s="310"/>
      <c r="F304" s="310"/>
      <c r="G304" s="310"/>
      <c r="H304" s="310"/>
      <c r="I304" s="310"/>
      <c r="J304" s="310"/>
      <c r="K304" s="310"/>
    </row>
    <row r="305" spans="1:11" x14ac:dyDescent="0.2">
      <c r="A305" s="310"/>
      <c r="B305" s="310"/>
      <c r="C305" s="310"/>
      <c r="D305" s="310"/>
      <c r="F305" s="310"/>
      <c r="G305" s="310"/>
      <c r="H305" s="310"/>
      <c r="I305" s="310"/>
      <c r="J305" s="310"/>
      <c r="K305" s="310"/>
    </row>
    <row r="306" spans="1:11" x14ac:dyDescent="0.2">
      <c r="A306" s="310"/>
      <c r="B306" s="310"/>
      <c r="C306" s="310"/>
      <c r="D306" s="310"/>
      <c r="F306" s="310"/>
      <c r="G306" s="310"/>
      <c r="H306" s="310"/>
      <c r="I306" s="310"/>
      <c r="J306" s="310"/>
      <c r="K306" s="310"/>
    </row>
    <row r="307" spans="1:11" x14ac:dyDescent="0.2">
      <c r="A307" s="310"/>
      <c r="B307" s="310"/>
      <c r="C307" s="310"/>
      <c r="D307" s="310"/>
      <c r="F307" s="310"/>
      <c r="G307" s="310"/>
      <c r="H307" s="310"/>
      <c r="I307" s="310"/>
      <c r="J307" s="310"/>
      <c r="K307" s="310"/>
    </row>
    <row r="308" spans="1:11" x14ac:dyDescent="0.2">
      <c r="A308" s="310"/>
      <c r="B308" s="310"/>
      <c r="C308" s="310"/>
      <c r="D308" s="310"/>
      <c r="F308" s="310"/>
      <c r="G308" s="310"/>
      <c r="H308" s="310"/>
      <c r="I308" s="310"/>
      <c r="J308" s="310"/>
      <c r="K308" s="310"/>
    </row>
    <row r="309" spans="1:11" x14ac:dyDescent="0.2">
      <c r="A309" s="310"/>
      <c r="B309" s="310"/>
      <c r="C309" s="310"/>
      <c r="D309" s="310"/>
      <c r="F309" s="310"/>
      <c r="G309" s="310"/>
      <c r="H309" s="310"/>
      <c r="I309" s="310"/>
      <c r="J309" s="310"/>
      <c r="K309" s="310"/>
    </row>
    <row r="310" spans="1:11" x14ac:dyDescent="0.2">
      <c r="A310" s="310"/>
      <c r="B310" s="310"/>
      <c r="C310" s="310"/>
      <c r="D310" s="310"/>
      <c r="F310" s="310"/>
      <c r="G310" s="310"/>
      <c r="H310" s="310"/>
      <c r="I310" s="310"/>
      <c r="J310" s="310"/>
      <c r="K310" s="310"/>
    </row>
    <row r="311" spans="1:11" x14ac:dyDescent="0.2">
      <c r="A311" s="310"/>
      <c r="B311" s="310"/>
      <c r="C311" s="310"/>
      <c r="D311" s="310"/>
      <c r="F311" s="310"/>
      <c r="G311" s="310"/>
      <c r="H311" s="310"/>
      <c r="I311" s="310"/>
      <c r="J311" s="310"/>
      <c r="K311" s="310"/>
    </row>
    <row r="312" spans="1:11" x14ac:dyDescent="0.2">
      <c r="A312" s="310"/>
      <c r="B312" s="310"/>
      <c r="C312" s="310"/>
      <c r="D312" s="310"/>
      <c r="F312" s="310"/>
      <c r="G312" s="310"/>
      <c r="H312" s="310"/>
      <c r="I312" s="310"/>
      <c r="J312" s="310"/>
      <c r="K312" s="310"/>
    </row>
    <row r="313" spans="1:11" x14ac:dyDescent="0.2">
      <c r="A313" s="310"/>
      <c r="B313" s="310"/>
      <c r="C313" s="310"/>
      <c r="D313" s="310"/>
      <c r="F313" s="310"/>
      <c r="G313" s="310"/>
      <c r="H313" s="310"/>
      <c r="I313" s="310"/>
      <c r="J313" s="310"/>
      <c r="K313" s="310"/>
    </row>
    <row r="314" spans="1:11" x14ac:dyDescent="0.2">
      <c r="A314" s="310"/>
      <c r="B314" s="310"/>
      <c r="C314" s="310"/>
      <c r="D314" s="310"/>
      <c r="F314" s="310"/>
      <c r="G314" s="310"/>
      <c r="H314" s="310"/>
      <c r="I314" s="310"/>
      <c r="J314" s="310"/>
      <c r="K314" s="310"/>
    </row>
    <row r="315" spans="1:11" x14ac:dyDescent="0.2">
      <c r="A315" s="310"/>
      <c r="B315" s="310"/>
      <c r="C315" s="310"/>
      <c r="D315" s="310"/>
      <c r="F315" s="310"/>
      <c r="G315" s="310"/>
      <c r="H315" s="310"/>
      <c r="I315" s="310"/>
      <c r="J315" s="310"/>
      <c r="K315" s="310"/>
    </row>
    <row r="316" spans="1:11" x14ac:dyDescent="0.2">
      <c r="A316" s="310"/>
      <c r="B316" s="310"/>
      <c r="C316" s="310"/>
      <c r="D316" s="310"/>
      <c r="F316" s="310"/>
      <c r="G316" s="310"/>
      <c r="H316" s="310"/>
      <c r="I316" s="310"/>
      <c r="J316" s="310"/>
      <c r="K316" s="310"/>
    </row>
    <row r="317" spans="1:11" x14ac:dyDescent="0.2">
      <c r="A317" s="310"/>
      <c r="B317" s="310"/>
      <c r="C317" s="310"/>
      <c r="D317" s="310"/>
      <c r="F317" s="310"/>
      <c r="G317" s="310"/>
      <c r="H317" s="310"/>
      <c r="I317" s="310"/>
      <c r="J317" s="310"/>
      <c r="K317" s="310"/>
    </row>
    <row r="318" spans="1:11" x14ac:dyDescent="0.2">
      <c r="A318" s="310"/>
      <c r="B318" s="310"/>
      <c r="C318" s="310"/>
      <c r="D318" s="310"/>
      <c r="F318" s="310"/>
      <c r="G318" s="310"/>
      <c r="H318" s="310"/>
      <c r="I318" s="310"/>
      <c r="J318" s="310"/>
      <c r="K318" s="310"/>
    </row>
    <row r="319" spans="1:11" x14ac:dyDescent="0.2">
      <c r="A319" s="310"/>
      <c r="B319" s="310"/>
      <c r="C319" s="310"/>
      <c r="D319" s="310"/>
      <c r="F319" s="310"/>
      <c r="G319" s="310"/>
      <c r="H319" s="310"/>
      <c r="I319" s="310"/>
      <c r="J319" s="310"/>
      <c r="K319" s="310"/>
    </row>
    <row r="320" spans="1:11" x14ac:dyDescent="0.2">
      <c r="A320" s="310"/>
      <c r="B320" s="310"/>
      <c r="C320" s="310"/>
      <c r="D320" s="310"/>
      <c r="F320" s="310"/>
      <c r="G320" s="310"/>
      <c r="H320" s="310"/>
      <c r="I320" s="310"/>
      <c r="J320" s="310"/>
      <c r="K320" s="310"/>
    </row>
    <row r="321" spans="1:11" x14ac:dyDescent="0.2">
      <c r="A321" s="310"/>
      <c r="B321" s="310"/>
      <c r="C321" s="310"/>
      <c r="D321" s="310"/>
      <c r="F321" s="310"/>
      <c r="G321" s="310"/>
      <c r="H321" s="310"/>
      <c r="I321" s="310"/>
      <c r="J321" s="310"/>
      <c r="K321" s="310"/>
    </row>
    <row r="322" spans="1:11" x14ac:dyDescent="0.2">
      <c r="A322" s="310"/>
      <c r="B322" s="310"/>
      <c r="C322" s="310"/>
      <c r="D322" s="310"/>
      <c r="F322" s="310"/>
      <c r="G322" s="310"/>
      <c r="H322" s="310"/>
      <c r="I322" s="310"/>
      <c r="J322" s="310"/>
      <c r="K322" s="310"/>
    </row>
    <row r="323" spans="1:11" x14ac:dyDescent="0.2">
      <c r="A323" s="310"/>
      <c r="B323" s="310"/>
      <c r="C323" s="310"/>
      <c r="D323" s="310"/>
      <c r="F323" s="310"/>
      <c r="G323" s="310"/>
      <c r="H323" s="310"/>
      <c r="I323" s="310"/>
      <c r="J323" s="310"/>
      <c r="K323" s="310"/>
    </row>
    <row r="324" spans="1:11" x14ac:dyDescent="0.2">
      <c r="A324" s="310"/>
      <c r="B324" s="310"/>
      <c r="C324" s="310"/>
      <c r="D324" s="310"/>
      <c r="F324" s="310"/>
      <c r="G324" s="310"/>
      <c r="H324" s="310"/>
      <c r="I324" s="310"/>
      <c r="J324" s="310"/>
      <c r="K324" s="310"/>
    </row>
    <row r="325" spans="1:11" x14ac:dyDescent="0.2">
      <c r="A325" s="310"/>
      <c r="B325" s="310"/>
      <c r="C325" s="310"/>
      <c r="D325" s="310"/>
      <c r="F325" s="310"/>
      <c r="G325" s="310"/>
      <c r="H325" s="310"/>
      <c r="I325" s="310"/>
      <c r="J325" s="310"/>
      <c r="K325" s="310"/>
    </row>
    <row r="326" spans="1:11" x14ac:dyDescent="0.2">
      <c r="A326" s="310"/>
      <c r="B326" s="310"/>
      <c r="C326" s="310"/>
      <c r="D326" s="310"/>
      <c r="F326" s="310"/>
      <c r="G326" s="310"/>
      <c r="H326" s="310"/>
      <c r="I326" s="310"/>
      <c r="J326" s="310"/>
      <c r="K326" s="310"/>
    </row>
    <row r="327" spans="1:11" x14ac:dyDescent="0.2">
      <c r="A327" s="310"/>
      <c r="B327" s="310"/>
      <c r="C327" s="310"/>
      <c r="D327" s="310"/>
      <c r="F327" s="310"/>
      <c r="G327" s="310"/>
      <c r="H327" s="310"/>
      <c r="I327" s="310"/>
      <c r="J327" s="310"/>
      <c r="K327" s="310"/>
    </row>
    <row r="328" spans="1:11" x14ac:dyDescent="0.2">
      <c r="A328" s="310"/>
      <c r="B328" s="310"/>
      <c r="C328" s="310"/>
      <c r="D328" s="310"/>
      <c r="F328" s="310"/>
      <c r="G328" s="310"/>
      <c r="H328" s="310"/>
      <c r="I328" s="310"/>
      <c r="J328" s="310"/>
      <c r="K328" s="310"/>
    </row>
    <row r="329" spans="1:11" x14ac:dyDescent="0.2">
      <c r="A329" s="310"/>
      <c r="B329" s="310"/>
      <c r="C329" s="310"/>
      <c r="D329" s="310"/>
      <c r="F329" s="310"/>
      <c r="G329" s="310"/>
      <c r="H329" s="310"/>
      <c r="I329" s="310"/>
      <c r="J329" s="310"/>
      <c r="K329" s="310"/>
    </row>
    <row r="330" spans="1:11" x14ac:dyDescent="0.2">
      <c r="A330" s="310"/>
      <c r="B330" s="310"/>
      <c r="C330" s="310"/>
      <c r="D330" s="310"/>
      <c r="F330" s="310"/>
      <c r="G330" s="310"/>
      <c r="H330" s="310"/>
      <c r="I330" s="310"/>
      <c r="J330" s="310"/>
      <c r="K330" s="310"/>
    </row>
    <row r="331" spans="1:11" x14ac:dyDescent="0.2">
      <c r="A331" s="310"/>
      <c r="B331" s="310"/>
      <c r="C331" s="310"/>
      <c r="D331" s="310"/>
      <c r="F331" s="310"/>
      <c r="G331" s="310"/>
      <c r="H331" s="310"/>
      <c r="I331" s="310"/>
      <c r="J331" s="310"/>
      <c r="K331" s="310"/>
    </row>
    <row r="332" spans="1:11" x14ac:dyDescent="0.2">
      <c r="A332" s="310"/>
      <c r="B332" s="310"/>
      <c r="C332" s="310"/>
      <c r="D332" s="310"/>
      <c r="F332" s="310"/>
      <c r="G332" s="310"/>
      <c r="H332" s="310"/>
      <c r="I332" s="310"/>
      <c r="J332" s="310"/>
      <c r="K332" s="310"/>
    </row>
    <row r="333" spans="1:11" x14ac:dyDescent="0.2">
      <c r="A333" s="310"/>
      <c r="B333" s="310"/>
      <c r="C333" s="310"/>
      <c r="D333" s="310"/>
      <c r="F333" s="310"/>
      <c r="G333" s="310"/>
      <c r="H333" s="310"/>
      <c r="I333" s="310"/>
      <c r="J333" s="310"/>
      <c r="K333" s="310"/>
    </row>
    <row r="334" spans="1:11" x14ac:dyDescent="0.2">
      <c r="A334" s="310"/>
      <c r="B334" s="310"/>
      <c r="C334" s="310"/>
      <c r="D334" s="310"/>
      <c r="F334" s="310"/>
      <c r="G334" s="310"/>
      <c r="H334" s="310"/>
      <c r="I334" s="310"/>
      <c r="J334" s="310"/>
      <c r="K334" s="310"/>
    </row>
    <row r="335" spans="1:11" x14ac:dyDescent="0.2">
      <c r="A335" s="310"/>
      <c r="B335" s="310"/>
      <c r="C335" s="310"/>
      <c r="D335" s="310"/>
      <c r="F335" s="310"/>
      <c r="G335" s="310"/>
      <c r="H335" s="310"/>
      <c r="I335" s="310"/>
      <c r="J335" s="310"/>
      <c r="K335" s="310"/>
    </row>
    <row r="336" spans="1:11" x14ac:dyDescent="0.2">
      <c r="A336" s="310"/>
      <c r="B336" s="310"/>
      <c r="C336" s="310"/>
      <c r="D336" s="310"/>
      <c r="F336" s="310"/>
      <c r="G336" s="310"/>
      <c r="H336" s="310"/>
      <c r="I336" s="310"/>
      <c r="J336" s="310"/>
      <c r="K336" s="310"/>
    </row>
    <row r="337" spans="1:11" x14ac:dyDescent="0.2">
      <c r="A337" s="310"/>
      <c r="B337" s="310"/>
      <c r="C337" s="310"/>
      <c r="D337" s="310"/>
      <c r="F337" s="310"/>
      <c r="G337" s="310"/>
      <c r="H337" s="310"/>
      <c r="I337" s="310"/>
      <c r="J337" s="310"/>
      <c r="K337" s="310"/>
    </row>
    <row r="338" spans="1:11" x14ac:dyDescent="0.2">
      <c r="A338" s="310"/>
      <c r="B338" s="310"/>
      <c r="C338" s="310"/>
      <c r="D338" s="310"/>
      <c r="F338" s="310"/>
      <c r="G338" s="310"/>
      <c r="H338" s="310"/>
      <c r="I338" s="310"/>
      <c r="J338" s="310"/>
      <c r="K338" s="310"/>
    </row>
    <row r="339" spans="1:11" x14ac:dyDescent="0.2">
      <c r="A339" s="310"/>
      <c r="B339" s="310"/>
      <c r="C339" s="310"/>
      <c r="D339" s="310"/>
      <c r="F339" s="310"/>
      <c r="G339" s="310"/>
      <c r="H339" s="310"/>
      <c r="I339" s="310"/>
      <c r="J339" s="310"/>
      <c r="K339" s="310"/>
    </row>
    <row r="340" spans="1:11" x14ac:dyDescent="0.2">
      <c r="A340" s="310"/>
      <c r="B340" s="310"/>
      <c r="C340" s="310"/>
      <c r="D340" s="310"/>
      <c r="F340" s="310"/>
      <c r="G340" s="310"/>
      <c r="H340" s="310"/>
      <c r="I340" s="310"/>
      <c r="J340" s="310"/>
      <c r="K340" s="310"/>
    </row>
    <row r="341" spans="1:11" x14ac:dyDescent="0.2">
      <c r="A341" s="310"/>
      <c r="B341" s="310"/>
      <c r="C341" s="310"/>
      <c r="D341" s="310"/>
      <c r="F341" s="310"/>
      <c r="G341" s="310"/>
      <c r="H341" s="310"/>
      <c r="I341" s="310"/>
      <c r="J341" s="310"/>
      <c r="K341" s="310"/>
    </row>
    <row r="342" spans="1:11" x14ac:dyDescent="0.2">
      <c r="A342" s="310"/>
      <c r="B342" s="310"/>
      <c r="C342" s="310"/>
      <c r="D342" s="310"/>
      <c r="F342" s="310"/>
      <c r="G342" s="310"/>
      <c r="H342" s="310"/>
      <c r="I342" s="310"/>
      <c r="J342" s="310"/>
      <c r="K342" s="310"/>
    </row>
    <row r="343" spans="1:11" x14ac:dyDescent="0.2">
      <c r="A343" s="310"/>
      <c r="B343" s="310"/>
      <c r="C343" s="310"/>
      <c r="D343" s="310"/>
      <c r="F343" s="310"/>
      <c r="G343" s="310"/>
      <c r="H343" s="310"/>
      <c r="I343" s="310"/>
      <c r="J343" s="310"/>
      <c r="K343" s="310"/>
    </row>
    <row r="344" spans="1:11" x14ac:dyDescent="0.2">
      <c r="A344" s="310"/>
      <c r="B344" s="310"/>
      <c r="C344" s="310"/>
      <c r="D344" s="310"/>
      <c r="F344" s="310"/>
      <c r="G344" s="310"/>
      <c r="H344" s="310"/>
      <c r="I344" s="310"/>
      <c r="J344" s="310"/>
      <c r="K344" s="310"/>
    </row>
    <row r="345" spans="1:11" x14ac:dyDescent="0.2">
      <c r="A345" s="310"/>
      <c r="B345" s="310"/>
      <c r="C345" s="310"/>
      <c r="D345" s="310"/>
      <c r="F345" s="310"/>
      <c r="G345" s="310"/>
      <c r="H345" s="310"/>
      <c r="I345" s="310"/>
      <c r="J345" s="310"/>
      <c r="K345" s="310"/>
    </row>
    <row r="346" spans="1:11" x14ac:dyDescent="0.2">
      <c r="A346" s="310"/>
      <c r="B346" s="310"/>
      <c r="C346" s="310"/>
      <c r="D346" s="310"/>
      <c r="F346" s="310"/>
      <c r="G346" s="310"/>
      <c r="H346" s="310"/>
      <c r="I346" s="310"/>
      <c r="J346" s="310"/>
      <c r="K346" s="310"/>
    </row>
    <row r="347" spans="1:11" x14ac:dyDescent="0.2">
      <c r="A347" s="310"/>
      <c r="B347" s="310"/>
      <c r="C347" s="310"/>
      <c r="D347" s="310"/>
      <c r="F347" s="310"/>
      <c r="G347" s="310"/>
      <c r="H347" s="310"/>
      <c r="I347" s="310"/>
      <c r="J347" s="310"/>
      <c r="K347" s="310"/>
    </row>
    <row r="348" spans="1:11" x14ac:dyDescent="0.2">
      <c r="A348" s="310"/>
      <c r="B348" s="310"/>
      <c r="C348" s="310"/>
      <c r="D348" s="310"/>
      <c r="F348" s="310"/>
      <c r="G348" s="310"/>
      <c r="H348" s="310"/>
      <c r="I348" s="310"/>
      <c r="J348" s="310"/>
      <c r="K348" s="310"/>
    </row>
    <row r="349" spans="1:11" x14ac:dyDescent="0.2">
      <c r="A349" s="310"/>
      <c r="B349" s="310"/>
      <c r="C349" s="310"/>
      <c r="D349" s="310"/>
      <c r="F349" s="310"/>
      <c r="G349" s="310"/>
      <c r="H349" s="310"/>
      <c r="I349" s="310"/>
      <c r="J349" s="310"/>
      <c r="K349" s="310"/>
    </row>
    <row r="350" spans="1:11" x14ac:dyDescent="0.2">
      <c r="A350" s="310"/>
      <c r="B350" s="310"/>
      <c r="C350" s="310"/>
      <c r="D350" s="310"/>
      <c r="F350" s="310"/>
      <c r="G350" s="310"/>
      <c r="H350" s="310"/>
      <c r="I350" s="310"/>
      <c r="J350" s="310"/>
      <c r="K350" s="310"/>
    </row>
    <row r="351" spans="1:11" x14ac:dyDescent="0.2">
      <c r="A351" s="310"/>
      <c r="B351" s="310"/>
      <c r="C351" s="310"/>
      <c r="D351" s="310"/>
      <c r="F351" s="310"/>
      <c r="G351" s="310"/>
      <c r="H351" s="310"/>
      <c r="I351" s="310"/>
      <c r="J351" s="310"/>
      <c r="K351" s="310"/>
    </row>
    <row r="352" spans="1:11" x14ac:dyDescent="0.2">
      <c r="A352" s="310"/>
      <c r="B352" s="310"/>
      <c r="C352" s="310"/>
      <c r="D352" s="310"/>
      <c r="F352" s="310"/>
      <c r="G352" s="310"/>
      <c r="H352" s="310"/>
      <c r="I352" s="310"/>
      <c r="J352" s="310"/>
      <c r="K352" s="310"/>
    </row>
    <row r="353" spans="1:11" x14ac:dyDescent="0.2">
      <c r="A353" s="310"/>
      <c r="B353" s="310"/>
      <c r="C353" s="310"/>
      <c r="D353" s="310"/>
      <c r="F353" s="310"/>
      <c r="G353" s="310"/>
      <c r="H353" s="310"/>
      <c r="I353" s="310"/>
      <c r="J353" s="310"/>
      <c r="K353" s="310"/>
    </row>
    <row r="354" spans="1:11" x14ac:dyDescent="0.2">
      <c r="A354" s="310"/>
      <c r="B354" s="310"/>
      <c r="C354" s="310"/>
      <c r="D354" s="310"/>
      <c r="F354" s="310"/>
      <c r="G354" s="310"/>
      <c r="H354" s="310"/>
      <c r="I354" s="310"/>
      <c r="J354" s="310"/>
      <c r="K354" s="310"/>
    </row>
    <row r="355" spans="1:11" x14ac:dyDescent="0.2">
      <c r="A355" s="310"/>
      <c r="B355" s="310"/>
      <c r="C355" s="310"/>
      <c r="D355" s="310"/>
      <c r="F355" s="310"/>
      <c r="G355" s="310"/>
      <c r="H355" s="310"/>
      <c r="I355" s="310"/>
      <c r="J355" s="310"/>
      <c r="K355" s="310"/>
    </row>
    <row r="356" spans="1:11" x14ac:dyDescent="0.2">
      <c r="A356" s="310"/>
      <c r="B356" s="310"/>
      <c r="C356" s="310"/>
      <c r="D356" s="310"/>
      <c r="F356" s="310"/>
      <c r="G356" s="310"/>
      <c r="H356" s="310"/>
      <c r="I356" s="310"/>
      <c r="J356" s="310"/>
      <c r="K356" s="310"/>
    </row>
    <row r="357" spans="1:11" x14ac:dyDescent="0.2">
      <c r="A357" s="310"/>
      <c r="B357" s="310"/>
      <c r="C357" s="310"/>
      <c r="D357" s="310"/>
      <c r="F357" s="310"/>
      <c r="G357" s="310"/>
      <c r="H357" s="310"/>
      <c r="I357" s="310"/>
      <c r="J357" s="310"/>
      <c r="K357" s="310"/>
    </row>
    <row r="358" spans="1:11" x14ac:dyDescent="0.2">
      <c r="A358" s="310"/>
      <c r="B358" s="310"/>
      <c r="C358" s="310"/>
      <c r="D358" s="310"/>
      <c r="F358" s="310"/>
      <c r="G358" s="310"/>
      <c r="H358" s="310"/>
      <c r="I358" s="310"/>
      <c r="J358" s="310"/>
      <c r="K358" s="310"/>
    </row>
    <row r="359" spans="1:11" x14ac:dyDescent="0.2">
      <c r="A359" s="310"/>
      <c r="B359" s="310"/>
      <c r="C359" s="310"/>
      <c r="D359" s="310"/>
      <c r="F359" s="310"/>
      <c r="G359" s="310"/>
      <c r="H359" s="310"/>
      <c r="I359" s="310"/>
      <c r="J359" s="310"/>
      <c r="K359" s="310"/>
    </row>
    <row r="360" spans="1:11" x14ac:dyDescent="0.2">
      <c r="A360" s="310"/>
      <c r="B360" s="310"/>
      <c r="C360" s="310"/>
      <c r="D360" s="310"/>
      <c r="F360" s="310"/>
      <c r="G360" s="310"/>
      <c r="H360" s="310"/>
      <c r="I360" s="310"/>
      <c r="J360" s="310"/>
      <c r="K360" s="310"/>
    </row>
    <row r="361" spans="1:11" x14ac:dyDescent="0.2">
      <c r="A361" s="310"/>
      <c r="B361" s="310"/>
      <c r="C361" s="310"/>
      <c r="D361" s="310"/>
      <c r="F361" s="310"/>
      <c r="G361" s="310"/>
      <c r="H361" s="310"/>
      <c r="I361" s="310"/>
      <c r="J361" s="310"/>
      <c r="K361" s="310"/>
    </row>
    <row r="362" spans="1:11" x14ac:dyDescent="0.2">
      <c r="A362" s="310"/>
      <c r="B362" s="310"/>
      <c r="C362" s="310"/>
      <c r="D362" s="310"/>
      <c r="F362" s="310"/>
      <c r="G362" s="310"/>
      <c r="H362" s="310"/>
      <c r="I362" s="310"/>
      <c r="J362" s="310"/>
      <c r="K362" s="310"/>
    </row>
    <row r="363" spans="1:11" x14ac:dyDescent="0.2">
      <c r="A363" s="310"/>
      <c r="B363" s="310"/>
      <c r="C363" s="310"/>
      <c r="D363" s="310"/>
      <c r="F363" s="310"/>
      <c r="G363" s="310"/>
      <c r="H363" s="310"/>
      <c r="I363" s="310"/>
      <c r="J363" s="310"/>
      <c r="K363" s="310"/>
    </row>
    <row r="364" spans="1:11" x14ac:dyDescent="0.2">
      <c r="A364" s="310"/>
      <c r="B364" s="310"/>
      <c r="C364" s="310"/>
      <c r="D364" s="310"/>
      <c r="F364" s="310"/>
      <c r="G364" s="310"/>
      <c r="H364" s="310"/>
      <c r="I364" s="310"/>
      <c r="J364" s="310"/>
      <c r="K364" s="310"/>
    </row>
    <row r="365" spans="1:11" x14ac:dyDescent="0.2">
      <c r="A365" s="310"/>
      <c r="B365" s="310"/>
      <c r="C365" s="310"/>
      <c r="D365" s="310"/>
      <c r="F365" s="310"/>
      <c r="G365" s="310"/>
      <c r="H365" s="310"/>
      <c r="I365" s="310"/>
      <c r="J365" s="310"/>
      <c r="K365" s="310"/>
    </row>
    <row r="366" spans="1:11" x14ac:dyDescent="0.2">
      <c r="A366" s="310"/>
      <c r="B366" s="310"/>
      <c r="C366" s="310"/>
      <c r="D366" s="310"/>
      <c r="F366" s="310"/>
      <c r="G366" s="310"/>
      <c r="H366" s="310"/>
      <c r="I366" s="310"/>
      <c r="J366" s="310"/>
      <c r="K366" s="310"/>
    </row>
    <row r="367" spans="1:11" x14ac:dyDescent="0.2">
      <c r="A367" s="310"/>
      <c r="B367" s="310"/>
      <c r="C367" s="310"/>
      <c r="D367" s="310"/>
      <c r="F367" s="310"/>
      <c r="G367" s="310"/>
      <c r="H367" s="310"/>
      <c r="I367" s="310"/>
      <c r="J367" s="310"/>
      <c r="K367" s="310"/>
    </row>
    <row r="368" spans="1:11" x14ac:dyDescent="0.2">
      <c r="A368" s="310"/>
      <c r="B368" s="310"/>
      <c r="C368" s="310"/>
      <c r="D368" s="310"/>
      <c r="F368" s="310"/>
      <c r="G368" s="310"/>
      <c r="H368" s="310"/>
      <c r="I368" s="310"/>
      <c r="J368" s="310"/>
      <c r="K368" s="310"/>
    </row>
    <row r="369" spans="1:11" x14ac:dyDescent="0.2">
      <c r="A369" s="310"/>
      <c r="B369" s="310"/>
      <c r="C369" s="310"/>
      <c r="D369" s="310"/>
      <c r="F369" s="310"/>
      <c r="G369" s="310"/>
      <c r="H369" s="310"/>
      <c r="I369" s="310"/>
      <c r="J369" s="310"/>
      <c r="K369" s="310"/>
    </row>
    <row r="370" spans="1:11" x14ac:dyDescent="0.2">
      <c r="A370" s="310"/>
      <c r="B370" s="310"/>
      <c r="C370" s="310"/>
      <c r="D370" s="310"/>
      <c r="F370" s="310"/>
      <c r="G370" s="310"/>
      <c r="H370" s="310"/>
      <c r="I370" s="310"/>
      <c r="J370" s="310"/>
      <c r="K370" s="310"/>
    </row>
    <row r="371" spans="1:11" x14ac:dyDescent="0.2">
      <c r="A371" s="310"/>
      <c r="B371" s="310"/>
      <c r="C371" s="310"/>
      <c r="D371" s="310"/>
      <c r="F371" s="310"/>
      <c r="G371" s="310"/>
      <c r="H371" s="310"/>
      <c r="I371" s="310"/>
      <c r="J371" s="310"/>
      <c r="K371" s="310"/>
    </row>
    <row r="372" spans="1:11" x14ac:dyDescent="0.2">
      <c r="A372" s="310"/>
      <c r="B372" s="310"/>
      <c r="C372" s="310"/>
      <c r="D372" s="310"/>
      <c r="F372" s="310"/>
      <c r="G372" s="310"/>
      <c r="H372" s="310"/>
      <c r="I372" s="310"/>
      <c r="J372" s="310"/>
      <c r="K372" s="310"/>
    </row>
    <row r="373" spans="1:11" x14ac:dyDescent="0.2">
      <c r="A373" s="310"/>
      <c r="B373" s="310"/>
      <c r="C373" s="310"/>
      <c r="D373" s="310"/>
      <c r="F373" s="310"/>
      <c r="G373" s="310"/>
      <c r="H373" s="310"/>
      <c r="I373" s="310"/>
      <c r="J373" s="310"/>
      <c r="K373" s="310"/>
    </row>
    <row r="374" spans="1:11" x14ac:dyDescent="0.2">
      <c r="A374" s="310"/>
      <c r="B374" s="310"/>
      <c r="C374" s="310"/>
      <c r="D374" s="310"/>
      <c r="F374" s="310"/>
      <c r="G374" s="310"/>
      <c r="H374" s="310"/>
      <c r="I374" s="310"/>
      <c r="J374" s="310"/>
      <c r="K374" s="310"/>
    </row>
    <row r="375" spans="1:11" x14ac:dyDescent="0.2">
      <c r="A375" s="310"/>
      <c r="B375" s="310"/>
      <c r="C375" s="310"/>
      <c r="D375" s="310"/>
      <c r="F375" s="310"/>
      <c r="G375" s="310"/>
      <c r="H375" s="310"/>
      <c r="I375" s="310"/>
      <c r="J375" s="310"/>
      <c r="K375" s="310"/>
    </row>
    <row r="376" spans="1:11" x14ac:dyDescent="0.2">
      <c r="A376" s="310"/>
      <c r="B376" s="310"/>
      <c r="C376" s="310"/>
      <c r="D376" s="310"/>
      <c r="F376" s="310"/>
      <c r="G376" s="310"/>
      <c r="H376" s="310"/>
      <c r="I376" s="310"/>
      <c r="J376" s="310"/>
      <c r="K376" s="310"/>
    </row>
    <row r="377" spans="1:11" x14ac:dyDescent="0.2">
      <c r="A377" s="310"/>
      <c r="B377" s="310"/>
      <c r="C377" s="310"/>
      <c r="D377" s="310"/>
      <c r="F377" s="310"/>
      <c r="G377" s="310"/>
      <c r="H377" s="310"/>
      <c r="I377" s="310"/>
      <c r="J377" s="310"/>
      <c r="K377" s="310"/>
    </row>
    <row r="378" spans="1:11" x14ac:dyDescent="0.2">
      <c r="A378" s="310"/>
      <c r="B378" s="310"/>
      <c r="C378" s="310"/>
      <c r="D378" s="310"/>
      <c r="F378" s="310"/>
      <c r="G378" s="310"/>
      <c r="H378" s="310"/>
      <c r="I378" s="310"/>
      <c r="J378" s="310"/>
      <c r="K378" s="310"/>
    </row>
    <row r="379" spans="1:11" x14ac:dyDescent="0.2">
      <c r="A379" s="310"/>
      <c r="B379" s="310"/>
      <c r="C379" s="310"/>
      <c r="D379" s="310"/>
      <c r="F379" s="310"/>
      <c r="G379" s="310"/>
      <c r="H379" s="310"/>
      <c r="I379" s="310"/>
      <c r="J379" s="310"/>
      <c r="K379" s="310"/>
    </row>
    <row r="380" spans="1:11" x14ac:dyDescent="0.2">
      <c r="A380" s="310"/>
      <c r="B380" s="310"/>
      <c r="C380" s="310"/>
      <c r="D380" s="310"/>
      <c r="F380" s="310"/>
      <c r="G380" s="310"/>
      <c r="H380" s="310"/>
      <c r="I380" s="310"/>
      <c r="J380" s="310"/>
      <c r="K380" s="310"/>
    </row>
    <row r="381" spans="1:11" x14ac:dyDescent="0.2">
      <c r="A381" s="310"/>
      <c r="B381" s="310"/>
      <c r="C381" s="310"/>
      <c r="D381" s="310"/>
      <c r="F381" s="310"/>
      <c r="G381" s="310"/>
      <c r="H381" s="310"/>
      <c r="I381" s="310"/>
      <c r="J381" s="310"/>
      <c r="K381" s="310"/>
    </row>
    <row r="382" spans="1:11" x14ac:dyDescent="0.2">
      <c r="A382" s="310"/>
      <c r="B382" s="310"/>
      <c r="C382" s="310"/>
      <c r="D382" s="310"/>
      <c r="F382" s="310"/>
      <c r="G382" s="310"/>
      <c r="H382" s="310"/>
      <c r="I382" s="310"/>
      <c r="J382" s="310"/>
      <c r="K382" s="310"/>
    </row>
    <row r="383" spans="1:11" x14ac:dyDescent="0.2">
      <c r="A383" s="310"/>
      <c r="B383" s="310"/>
      <c r="C383" s="310"/>
      <c r="D383" s="310"/>
      <c r="F383" s="310"/>
      <c r="G383" s="310"/>
      <c r="H383" s="310"/>
      <c r="I383" s="310"/>
      <c r="J383" s="310"/>
      <c r="K383" s="310"/>
    </row>
    <row r="384" spans="1:11" x14ac:dyDescent="0.2">
      <c r="A384" s="310"/>
      <c r="B384" s="310"/>
      <c r="C384" s="310"/>
      <c r="D384" s="310"/>
      <c r="F384" s="310"/>
      <c r="G384" s="310"/>
      <c r="H384" s="310"/>
      <c r="I384" s="310"/>
      <c r="J384" s="310"/>
      <c r="K384" s="310"/>
    </row>
    <row r="385" spans="1:11" x14ac:dyDescent="0.2">
      <c r="A385" s="310"/>
      <c r="B385" s="310"/>
      <c r="C385" s="310"/>
      <c r="D385" s="310"/>
      <c r="F385" s="310"/>
      <c r="G385" s="310"/>
      <c r="H385" s="310"/>
      <c r="I385" s="310"/>
      <c r="J385" s="310"/>
      <c r="K385" s="310"/>
    </row>
    <row r="386" spans="1:11" x14ac:dyDescent="0.2">
      <c r="A386" s="310"/>
      <c r="B386" s="310"/>
      <c r="C386" s="310"/>
      <c r="D386" s="310"/>
      <c r="F386" s="310"/>
      <c r="G386" s="310"/>
      <c r="H386" s="310"/>
      <c r="I386" s="310"/>
      <c r="J386" s="310"/>
      <c r="K386" s="310"/>
    </row>
    <row r="387" spans="1:11" x14ac:dyDescent="0.2">
      <c r="A387" s="310"/>
      <c r="B387" s="310"/>
      <c r="C387" s="310"/>
      <c r="D387" s="310"/>
      <c r="F387" s="310"/>
      <c r="G387" s="310"/>
      <c r="H387" s="310"/>
      <c r="I387" s="310"/>
      <c r="J387" s="310"/>
      <c r="K387" s="310"/>
    </row>
    <row r="388" spans="1:11" x14ac:dyDescent="0.2">
      <c r="A388" s="310"/>
      <c r="B388" s="310"/>
      <c r="C388" s="310"/>
      <c r="D388" s="310"/>
      <c r="F388" s="310"/>
      <c r="G388" s="310"/>
      <c r="H388" s="310"/>
      <c r="I388" s="310"/>
      <c r="J388" s="310"/>
      <c r="K388" s="310"/>
    </row>
    <row r="389" spans="1:11" x14ac:dyDescent="0.2">
      <c r="A389" s="310"/>
      <c r="B389" s="310"/>
      <c r="C389" s="310"/>
      <c r="D389" s="310"/>
      <c r="F389" s="310"/>
      <c r="G389" s="310"/>
      <c r="H389" s="310"/>
      <c r="I389" s="310"/>
      <c r="J389" s="310"/>
      <c r="K389" s="310"/>
    </row>
    <row r="390" spans="1:11" x14ac:dyDescent="0.2">
      <c r="A390" s="310"/>
      <c r="B390" s="310"/>
      <c r="C390" s="310"/>
      <c r="D390" s="310"/>
      <c r="F390" s="310"/>
      <c r="G390" s="310"/>
      <c r="H390" s="310"/>
      <c r="I390" s="310"/>
      <c r="J390" s="310"/>
      <c r="K390" s="310"/>
    </row>
    <row r="391" spans="1:11" x14ac:dyDescent="0.2">
      <c r="A391" s="310"/>
      <c r="B391" s="310"/>
      <c r="C391" s="310"/>
      <c r="D391" s="310"/>
      <c r="F391" s="310"/>
      <c r="G391" s="310"/>
      <c r="H391" s="310"/>
      <c r="I391" s="310"/>
      <c r="J391" s="310"/>
      <c r="K391" s="310"/>
    </row>
    <row r="392" spans="1:11" x14ac:dyDescent="0.2">
      <c r="A392" s="310"/>
      <c r="B392" s="310"/>
      <c r="C392" s="310"/>
      <c r="D392" s="310"/>
      <c r="F392" s="310"/>
      <c r="G392" s="310"/>
      <c r="H392" s="310"/>
      <c r="I392" s="310"/>
      <c r="J392" s="310"/>
      <c r="K392" s="310"/>
    </row>
    <row r="393" spans="1:11" x14ac:dyDescent="0.2">
      <c r="A393" s="310"/>
      <c r="B393" s="310"/>
      <c r="C393" s="310"/>
      <c r="D393" s="310"/>
      <c r="F393" s="310"/>
      <c r="G393" s="310"/>
      <c r="H393" s="310"/>
      <c r="I393" s="310"/>
      <c r="J393" s="310"/>
      <c r="K393" s="310"/>
    </row>
    <row r="394" spans="1:11" x14ac:dyDescent="0.2">
      <c r="A394" s="310"/>
      <c r="B394" s="310"/>
      <c r="C394" s="310"/>
      <c r="D394" s="310"/>
      <c r="F394" s="310"/>
      <c r="G394" s="310"/>
      <c r="H394" s="310"/>
      <c r="I394" s="310"/>
      <c r="J394" s="310"/>
      <c r="K394" s="310"/>
    </row>
    <row r="395" spans="1:11" x14ac:dyDescent="0.2">
      <c r="A395" s="310"/>
      <c r="B395" s="310"/>
      <c r="C395" s="310"/>
      <c r="D395" s="310"/>
      <c r="F395" s="310"/>
      <c r="G395" s="310"/>
      <c r="H395" s="310"/>
      <c r="I395" s="310"/>
      <c r="J395" s="310"/>
      <c r="K395" s="310"/>
    </row>
    <row r="396" spans="1:11" x14ac:dyDescent="0.2">
      <c r="A396" s="310"/>
      <c r="B396" s="310"/>
      <c r="C396" s="310"/>
      <c r="D396" s="310"/>
      <c r="F396" s="310"/>
      <c r="G396" s="310"/>
      <c r="H396" s="310"/>
      <c r="I396" s="310"/>
      <c r="J396" s="310"/>
      <c r="K396" s="310"/>
    </row>
    <row r="397" spans="1:11" x14ac:dyDescent="0.2">
      <c r="A397" s="310"/>
      <c r="B397" s="310"/>
      <c r="C397" s="310"/>
      <c r="D397" s="310"/>
      <c r="F397" s="310"/>
      <c r="G397" s="310"/>
      <c r="H397" s="310"/>
      <c r="I397" s="310"/>
      <c r="J397" s="310"/>
      <c r="K397" s="310"/>
    </row>
    <row r="398" spans="1:11" x14ac:dyDescent="0.2">
      <c r="A398" s="310"/>
      <c r="B398" s="310"/>
      <c r="C398" s="310"/>
      <c r="D398" s="310"/>
      <c r="F398" s="310"/>
      <c r="G398" s="310"/>
      <c r="H398" s="310"/>
      <c r="I398" s="310"/>
      <c r="J398" s="310"/>
      <c r="K398" s="310"/>
    </row>
    <row r="399" spans="1:11" x14ac:dyDescent="0.2">
      <c r="A399" s="310"/>
      <c r="B399" s="310"/>
      <c r="C399" s="310"/>
      <c r="D399" s="310"/>
      <c r="F399" s="310"/>
      <c r="G399" s="310"/>
      <c r="H399" s="310"/>
      <c r="I399" s="310"/>
      <c r="J399" s="310"/>
      <c r="K399" s="310"/>
    </row>
    <row r="400" spans="1:11" x14ac:dyDescent="0.2">
      <c r="A400" s="310"/>
      <c r="B400" s="310"/>
      <c r="C400" s="310"/>
      <c r="D400" s="310"/>
      <c r="F400" s="310"/>
      <c r="G400" s="310"/>
      <c r="H400" s="310"/>
      <c r="I400" s="310"/>
      <c r="J400" s="310"/>
      <c r="K400" s="310"/>
    </row>
    <row r="401" spans="1:11" x14ac:dyDescent="0.2">
      <c r="A401" s="310"/>
      <c r="B401" s="310"/>
      <c r="C401" s="310"/>
      <c r="D401" s="310"/>
      <c r="F401" s="310"/>
      <c r="G401" s="310"/>
      <c r="H401" s="310"/>
      <c r="I401" s="310"/>
      <c r="J401" s="310"/>
      <c r="K401" s="310"/>
    </row>
    <row r="402" spans="1:11" x14ac:dyDescent="0.2">
      <c r="A402" s="310"/>
      <c r="B402" s="310"/>
      <c r="C402" s="310"/>
      <c r="D402" s="310"/>
      <c r="F402" s="310"/>
      <c r="G402" s="310"/>
      <c r="H402" s="310"/>
      <c r="I402" s="310"/>
      <c r="J402" s="310"/>
      <c r="K402" s="310"/>
    </row>
    <row r="403" spans="1:11" x14ac:dyDescent="0.2">
      <c r="A403" s="310"/>
      <c r="B403" s="310"/>
      <c r="C403" s="310"/>
      <c r="D403" s="310"/>
      <c r="F403" s="310"/>
      <c r="G403" s="310"/>
      <c r="H403" s="310"/>
      <c r="I403" s="310"/>
      <c r="J403" s="310"/>
      <c r="K403" s="310"/>
    </row>
    <row r="404" spans="1:11" x14ac:dyDescent="0.2">
      <c r="A404" s="310"/>
      <c r="B404" s="310"/>
      <c r="C404" s="310"/>
      <c r="D404" s="310"/>
      <c r="F404" s="310"/>
      <c r="G404" s="310"/>
      <c r="H404" s="310"/>
      <c r="I404" s="310"/>
      <c r="J404" s="310"/>
      <c r="K404" s="310"/>
    </row>
    <row r="405" spans="1:11" x14ac:dyDescent="0.2">
      <c r="A405" s="310"/>
      <c r="B405" s="310"/>
      <c r="C405" s="310"/>
      <c r="D405" s="310"/>
      <c r="F405" s="310"/>
      <c r="G405" s="310"/>
      <c r="H405" s="310"/>
      <c r="I405" s="310"/>
      <c r="J405" s="310"/>
      <c r="K405" s="310"/>
    </row>
    <row r="406" spans="1:11" x14ac:dyDescent="0.2">
      <c r="A406" s="310"/>
      <c r="B406" s="310"/>
      <c r="C406" s="310"/>
      <c r="D406" s="310"/>
      <c r="F406" s="310"/>
      <c r="G406" s="310"/>
      <c r="H406" s="310"/>
      <c r="I406" s="310"/>
      <c r="J406" s="310"/>
      <c r="K406" s="310"/>
    </row>
    <row r="407" spans="1:11" x14ac:dyDescent="0.2">
      <c r="A407" s="310"/>
      <c r="B407" s="310"/>
      <c r="C407" s="310"/>
      <c r="D407" s="310"/>
      <c r="F407" s="310"/>
      <c r="G407" s="310"/>
      <c r="H407" s="310"/>
      <c r="I407" s="310"/>
      <c r="J407" s="310"/>
      <c r="K407" s="310"/>
    </row>
    <row r="408" spans="1:11" x14ac:dyDescent="0.2">
      <c r="A408" s="310"/>
      <c r="B408" s="310"/>
      <c r="C408" s="310"/>
      <c r="D408" s="310"/>
      <c r="F408" s="310"/>
      <c r="G408" s="310"/>
      <c r="H408" s="310"/>
      <c r="I408" s="310"/>
      <c r="J408" s="310"/>
      <c r="K408" s="310"/>
    </row>
    <row r="409" spans="1:11" x14ac:dyDescent="0.2">
      <c r="A409" s="310"/>
      <c r="B409" s="310"/>
      <c r="C409" s="310"/>
      <c r="D409" s="310"/>
      <c r="F409" s="310"/>
      <c r="G409" s="310"/>
      <c r="H409" s="310"/>
      <c r="I409" s="310"/>
      <c r="J409" s="310"/>
      <c r="K409" s="310"/>
    </row>
    <row r="410" spans="1:11" x14ac:dyDescent="0.2">
      <c r="A410" s="310"/>
      <c r="B410" s="310"/>
      <c r="C410" s="310"/>
      <c r="D410" s="310"/>
      <c r="F410" s="310"/>
      <c r="G410" s="310"/>
      <c r="H410" s="310"/>
      <c r="I410" s="310"/>
      <c r="J410" s="310"/>
      <c r="K410" s="310"/>
    </row>
  </sheetData>
  <mergeCells count="18">
    <mergeCell ref="B14:C14"/>
    <mergeCell ref="I14:K14"/>
    <mergeCell ref="B9:C9"/>
    <mergeCell ref="I9:K9"/>
    <mergeCell ref="B12:C12"/>
    <mergeCell ref="I12:K12"/>
    <mergeCell ref="B7:C7"/>
    <mergeCell ref="I7:K7"/>
    <mergeCell ref="B8:C8"/>
    <mergeCell ref="I8:K8"/>
    <mergeCell ref="B13:C13"/>
    <mergeCell ref="I13:K13"/>
    <mergeCell ref="B4:C4"/>
    <mergeCell ref="I4:K4"/>
    <mergeCell ref="B5:C5"/>
    <mergeCell ref="I5:K5"/>
    <mergeCell ref="B6:C6"/>
    <mergeCell ref="I6:K6"/>
  </mergeCells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560E4-8BB1-4F50-BA69-A5812ABAAB46}">
  <dimension ref="A1:F18"/>
  <sheetViews>
    <sheetView workbookViewId="0">
      <selection activeCell="D3" sqref="D3"/>
    </sheetView>
  </sheetViews>
  <sheetFormatPr defaultRowHeight="14.25" x14ac:dyDescent="0.2"/>
  <cols>
    <col min="1" max="1" width="7.125" customWidth="1"/>
    <col min="2" max="2" width="35.875" customWidth="1"/>
    <col min="3" max="3" width="23.875" style="245" customWidth="1"/>
    <col min="6" max="6" width="19.375" bestFit="1" customWidth="1"/>
  </cols>
  <sheetData>
    <row r="1" spans="1:6" ht="15.75" x14ac:dyDescent="0.25">
      <c r="A1" s="419" t="s">
        <v>9</v>
      </c>
      <c r="B1" s="419"/>
      <c r="C1" s="419"/>
      <c r="D1" s="419"/>
      <c r="E1" t="s">
        <v>397</v>
      </c>
    </row>
    <row r="2" spans="1:6" ht="15.75" x14ac:dyDescent="0.25">
      <c r="A2" s="419" t="s">
        <v>205</v>
      </c>
      <c r="B2" s="419"/>
      <c r="C2" s="419"/>
      <c r="D2" s="419"/>
    </row>
    <row r="4" spans="1:6" ht="15.75" x14ac:dyDescent="0.2">
      <c r="A4" s="434" t="s">
        <v>398</v>
      </c>
      <c r="B4" s="434"/>
      <c r="C4" s="434"/>
    </row>
    <row r="5" spans="1:6" ht="15.75" x14ac:dyDescent="0.2">
      <c r="A5" s="337"/>
      <c r="B5" s="337" t="s">
        <v>233</v>
      </c>
      <c r="C5" s="338" t="s">
        <v>234</v>
      </c>
    </row>
    <row r="6" spans="1:6" x14ac:dyDescent="0.2">
      <c r="A6" s="323" t="s">
        <v>235</v>
      </c>
      <c r="B6" s="324" t="s">
        <v>236</v>
      </c>
      <c r="C6" s="334">
        <v>302292116</v>
      </c>
      <c r="F6" s="327"/>
    </row>
    <row r="7" spans="1:6" x14ac:dyDescent="0.2">
      <c r="A7" s="323" t="s">
        <v>237</v>
      </c>
      <c r="B7" s="324" t="s">
        <v>238</v>
      </c>
      <c r="C7" s="334">
        <v>148332444</v>
      </c>
      <c r="F7" s="327"/>
    </row>
    <row r="8" spans="1:6" ht="25.5" x14ac:dyDescent="0.2">
      <c r="A8" s="325" t="s">
        <v>239</v>
      </c>
      <c r="B8" s="326" t="s">
        <v>240</v>
      </c>
      <c r="C8" s="335">
        <f>C6-C7</f>
        <v>153959672</v>
      </c>
      <c r="E8" s="245"/>
      <c r="F8" s="327"/>
    </row>
    <row r="9" spans="1:6" x14ac:dyDescent="0.2">
      <c r="A9" s="323" t="s">
        <v>241</v>
      </c>
      <c r="B9" s="324" t="s">
        <v>242</v>
      </c>
      <c r="C9" s="334">
        <v>10028165586</v>
      </c>
      <c r="F9" s="327"/>
    </row>
    <row r="10" spans="1:6" x14ac:dyDescent="0.2">
      <c r="A10" s="323" t="s">
        <v>243</v>
      </c>
      <c r="B10" s="324" t="s">
        <v>244</v>
      </c>
      <c r="C10" s="334">
        <v>9500000000</v>
      </c>
      <c r="F10" s="327"/>
    </row>
    <row r="11" spans="1:6" ht="25.5" x14ac:dyDescent="0.2">
      <c r="A11" s="325" t="s">
        <v>245</v>
      </c>
      <c r="B11" s="326" t="s">
        <v>246</v>
      </c>
      <c r="C11" s="335">
        <f>C9-C10</f>
        <v>528165586</v>
      </c>
      <c r="F11" s="327"/>
    </row>
    <row r="12" spans="1:6" x14ac:dyDescent="0.2">
      <c r="A12" s="325" t="s">
        <v>247</v>
      </c>
      <c r="B12" s="326" t="s">
        <v>248</v>
      </c>
      <c r="C12" s="335">
        <f>C11+C8</f>
        <v>682125258</v>
      </c>
      <c r="F12" s="327"/>
    </row>
    <row r="13" spans="1:6" x14ac:dyDescent="0.2">
      <c r="A13" s="325" t="s">
        <v>249</v>
      </c>
      <c r="B13" s="326" t="s">
        <v>250</v>
      </c>
      <c r="C13" s="335">
        <f>C12</f>
        <v>682125258</v>
      </c>
      <c r="F13" s="327"/>
    </row>
    <row r="14" spans="1:6" ht="25.5" x14ac:dyDescent="0.2">
      <c r="A14" s="325" t="s">
        <v>251</v>
      </c>
      <c r="B14" s="326" t="s">
        <v>252</v>
      </c>
      <c r="C14" s="335">
        <v>133350</v>
      </c>
      <c r="F14" s="327"/>
    </row>
    <row r="15" spans="1:6" x14ac:dyDescent="0.2">
      <c r="A15" s="325" t="s">
        <v>253</v>
      </c>
      <c r="B15" s="326" t="s">
        <v>254</v>
      </c>
      <c r="C15" s="335">
        <f>C13-C14</f>
        <v>681991908</v>
      </c>
      <c r="F15" s="327"/>
    </row>
    <row r="18" spans="1:1" x14ac:dyDescent="0.2">
      <c r="A18" s="150" t="s">
        <v>214</v>
      </c>
    </row>
  </sheetData>
  <mergeCells count="3">
    <mergeCell ref="A4:C4"/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8EB7-89E8-4414-A84D-6744264E83F3}">
  <dimension ref="A1:E51"/>
  <sheetViews>
    <sheetView view="pageBreakPreview" topLeftCell="A14" zoomScale="60" zoomScaleNormal="100" workbookViewId="0">
      <selection activeCell="E17" sqref="E17"/>
    </sheetView>
  </sheetViews>
  <sheetFormatPr defaultRowHeight="14.25" x14ac:dyDescent="0.2"/>
  <cols>
    <col min="1" max="1" width="7.125" style="4" customWidth="1"/>
    <col min="2" max="2" width="35.875" style="4" customWidth="1"/>
    <col min="3" max="3" width="17.5" style="332" customWidth="1"/>
    <col min="4" max="4" width="18" style="332" customWidth="1"/>
    <col min="5" max="5" width="17.375" style="245" customWidth="1"/>
  </cols>
  <sheetData>
    <row r="1" spans="1:5" s="2" customFormat="1" ht="15.75" x14ac:dyDescent="0.25">
      <c r="A1" s="311"/>
      <c r="B1" s="419" t="s">
        <v>9</v>
      </c>
      <c r="C1" s="419"/>
      <c r="D1" s="419"/>
      <c r="E1" s="245"/>
    </row>
    <row r="2" spans="1:5" s="2" customFormat="1" ht="15.75" x14ac:dyDescent="0.25">
      <c r="A2" s="311"/>
      <c r="B2" s="419" t="s">
        <v>205</v>
      </c>
      <c r="C2" s="419"/>
      <c r="D2" s="419"/>
      <c r="E2" s="245"/>
    </row>
    <row r="3" spans="1:5" s="2" customFormat="1" x14ac:dyDescent="0.2">
      <c r="A3" s="311"/>
      <c r="B3" s="311"/>
      <c r="C3" s="332"/>
      <c r="D3" s="332" t="s">
        <v>216</v>
      </c>
      <c r="E3" s="245"/>
    </row>
    <row r="4" spans="1:5" ht="18" customHeight="1" x14ac:dyDescent="0.2">
      <c r="A4" s="435" t="s">
        <v>373</v>
      </c>
      <c r="B4" s="436"/>
      <c r="C4" s="436"/>
      <c r="D4" s="436"/>
      <c r="E4" s="437"/>
    </row>
    <row r="5" spans="1:5" ht="31.5" x14ac:dyDescent="0.2">
      <c r="A5" s="339"/>
      <c r="B5" s="337" t="s">
        <v>233</v>
      </c>
      <c r="C5" s="338" t="s">
        <v>255</v>
      </c>
      <c r="D5" s="338" t="s">
        <v>256</v>
      </c>
      <c r="E5" s="338" t="s">
        <v>401</v>
      </c>
    </row>
    <row r="6" spans="1:5" ht="25.5" x14ac:dyDescent="0.2">
      <c r="A6" s="328" t="s">
        <v>243</v>
      </c>
      <c r="B6" s="329" t="s">
        <v>257</v>
      </c>
      <c r="C6" s="333">
        <v>2727686453</v>
      </c>
      <c r="D6" s="333">
        <v>2701369080</v>
      </c>
      <c r="E6" s="330">
        <f>D6-C6</f>
        <v>-26317373</v>
      </c>
    </row>
    <row r="7" spans="1:5" ht="25.5" x14ac:dyDescent="0.2">
      <c r="A7" s="323" t="s">
        <v>245</v>
      </c>
      <c r="B7" s="324" t="s">
        <v>258</v>
      </c>
      <c r="C7" s="334">
        <v>1485648250</v>
      </c>
      <c r="D7" s="334">
        <v>1275153902</v>
      </c>
      <c r="E7" s="330">
        <f t="shared" ref="E7:E46" si="0">D7-C7</f>
        <v>-210494348</v>
      </c>
    </row>
    <row r="8" spans="1:5" x14ac:dyDescent="0.2">
      <c r="A8" s="325" t="s">
        <v>259</v>
      </c>
      <c r="B8" s="326" t="s">
        <v>260</v>
      </c>
      <c r="C8" s="335">
        <v>4213334703</v>
      </c>
      <c r="D8" s="335">
        <v>3976522982</v>
      </c>
      <c r="E8" s="331">
        <f t="shared" si="0"/>
        <v>-236811721</v>
      </c>
    </row>
    <row r="9" spans="1:5" x14ac:dyDescent="0.2">
      <c r="A9" s="323" t="s">
        <v>261</v>
      </c>
      <c r="B9" s="324" t="s">
        <v>262</v>
      </c>
      <c r="C9" s="334">
        <v>202500000</v>
      </c>
      <c r="D9" s="334">
        <v>202500000</v>
      </c>
      <c r="E9" s="330">
        <f t="shared" si="0"/>
        <v>0</v>
      </c>
    </row>
    <row r="10" spans="1:5" ht="25.5" x14ac:dyDescent="0.2">
      <c r="A10" s="323" t="s">
        <v>251</v>
      </c>
      <c r="B10" s="324" t="s">
        <v>263</v>
      </c>
      <c r="C10" s="334">
        <v>202500000</v>
      </c>
      <c r="D10" s="334">
        <v>202500000</v>
      </c>
      <c r="E10" s="330">
        <f t="shared" si="0"/>
        <v>0</v>
      </c>
    </row>
    <row r="11" spans="1:5" ht="25.5" x14ac:dyDescent="0.2">
      <c r="A11" s="325" t="s">
        <v>264</v>
      </c>
      <c r="B11" s="326" t="s">
        <v>265</v>
      </c>
      <c r="C11" s="335">
        <v>202500000</v>
      </c>
      <c r="D11" s="335">
        <v>202500000</v>
      </c>
      <c r="E11" s="331">
        <f t="shared" si="0"/>
        <v>0</v>
      </c>
    </row>
    <row r="12" spans="1:5" ht="25.5" x14ac:dyDescent="0.2">
      <c r="A12" s="325" t="s">
        <v>266</v>
      </c>
      <c r="B12" s="326" t="s">
        <v>267</v>
      </c>
      <c r="C12" s="335">
        <v>4415834703</v>
      </c>
      <c r="D12" s="335">
        <v>4179022982</v>
      </c>
      <c r="E12" s="331">
        <f t="shared" si="0"/>
        <v>-236811721</v>
      </c>
    </row>
    <row r="13" spans="1:5" x14ac:dyDescent="0.2">
      <c r="A13" s="323" t="s">
        <v>268</v>
      </c>
      <c r="B13" s="324" t="s">
        <v>269</v>
      </c>
      <c r="C13" s="334">
        <v>0</v>
      </c>
      <c r="D13" s="334">
        <v>1100000000</v>
      </c>
      <c r="E13" s="330">
        <f t="shared" si="0"/>
        <v>1100000000</v>
      </c>
    </row>
    <row r="14" spans="1:5" x14ac:dyDescent="0.2">
      <c r="A14" s="325" t="s">
        <v>270</v>
      </c>
      <c r="B14" s="326" t="s">
        <v>271</v>
      </c>
      <c r="C14" s="335">
        <v>0</v>
      </c>
      <c r="D14" s="335">
        <v>1100000000</v>
      </c>
      <c r="E14" s="331">
        <f t="shared" si="0"/>
        <v>1100000000</v>
      </c>
    </row>
    <row r="15" spans="1:5" x14ac:dyDescent="0.2">
      <c r="A15" s="323" t="s">
        <v>272</v>
      </c>
      <c r="B15" s="324" t="s">
        <v>273</v>
      </c>
      <c r="C15" s="334">
        <v>1628165440</v>
      </c>
      <c r="D15" s="334">
        <v>682125112</v>
      </c>
      <c r="E15" s="330">
        <f t="shared" si="0"/>
        <v>-946040328</v>
      </c>
    </row>
    <row r="16" spans="1:5" x14ac:dyDescent="0.2">
      <c r="A16" s="323" t="s">
        <v>274</v>
      </c>
      <c r="B16" s="324" t="s">
        <v>275</v>
      </c>
      <c r="C16" s="334">
        <v>146</v>
      </c>
      <c r="D16" s="334">
        <v>146</v>
      </c>
      <c r="E16" s="330">
        <f t="shared" si="0"/>
        <v>0</v>
      </c>
    </row>
    <row r="17" spans="1:5" x14ac:dyDescent="0.2">
      <c r="A17" s="325" t="s">
        <v>276</v>
      </c>
      <c r="B17" s="326" t="s">
        <v>277</v>
      </c>
      <c r="C17" s="335">
        <v>1628165586</v>
      </c>
      <c r="D17" s="335">
        <v>682125258</v>
      </c>
      <c r="E17" s="331">
        <f t="shared" si="0"/>
        <v>-946040328</v>
      </c>
    </row>
    <row r="18" spans="1:5" x14ac:dyDescent="0.2">
      <c r="A18" s="325" t="s">
        <v>278</v>
      </c>
      <c r="B18" s="326" t="s">
        <v>279</v>
      </c>
      <c r="C18" s="335">
        <v>1628165586</v>
      </c>
      <c r="D18" s="335">
        <v>1782125258</v>
      </c>
      <c r="E18" s="331">
        <f t="shared" si="0"/>
        <v>153959672</v>
      </c>
    </row>
    <row r="19" spans="1:5" ht="38.25" x14ac:dyDescent="0.2">
      <c r="A19" s="323" t="s">
        <v>280</v>
      </c>
      <c r="B19" s="324" t="s">
        <v>281</v>
      </c>
      <c r="C19" s="334">
        <v>2000000</v>
      </c>
      <c r="D19" s="334">
        <v>1000000</v>
      </c>
      <c r="E19" s="330">
        <f t="shared" si="0"/>
        <v>-1000000</v>
      </c>
    </row>
    <row r="20" spans="1:5" ht="25.5" x14ac:dyDescent="0.2">
      <c r="A20" s="323" t="s">
        <v>282</v>
      </c>
      <c r="B20" s="324" t="s">
        <v>283</v>
      </c>
      <c r="C20" s="334">
        <v>3147945</v>
      </c>
      <c r="D20" s="334">
        <v>103147945</v>
      </c>
      <c r="E20" s="330">
        <f t="shared" si="0"/>
        <v>100000000</v>
      </c>
    </row>
    <row r="21" spans="1:5" ht="25.5" x14ac:dyDescent="0.2">
      <c r="A21" s="323" t="s">
        <v>284</v>
      </c>
      <c r="B21" s="324" t="s">
        <v>285</v>
      </c>
      <c r="C21" s="334">
        <v>0</v>
      </c>
      <c r="D21" s="334">
        <v>78740158</v>
      </c>
      <c r="E21" s="330">
        <f t="shared" si="0"/>
        <v>78740158</v>
      </c>
    </row>
    <row r="22" spans="1:5" ht="38.25" x14ac:dyDescent="0.2">
      <c r="A22" s="323" t="s">
        <v>286</v>
      </c>
      <c r="B22" s="324" t="s">
        <v>287</v>
      </c>
      <c r="C22" s="334">
        <v>0</v>
      </c>
      <c r="D22" s="334">
        <v>21259842</v>
      </c>
      <c r="E22" s="330">
        <f t="shared" si="0"/>
        <v>21259842</v>
      </c>
    </row>
    <row r="23" spans="1:5" ht="38.25" x14ac:dyDescent="0.2">
      <c r="A23" s="323" t="s">
        <v>288</v>
      </c>
      <c r="B23" s="324" t="s">
        <v>289</v>
      </c>
      <c r="C23" s="334">
        <v>3147945</v>
      </c>
      <c r="D23" s="334">
        <v>3147945</v>
      </c>
      <c r="E23" s="330">
        <f t="shared" si="0"/>
        <v>0</v>
      </c>
    </row>
    <row r="24" spans="1:5" ht="25.5" x14ac:dyDescent="0.2">
      <c r="A24" s="325" t="s">
        <v>290</v>
      </c>
      <c r="B24" s="326" t="s">
        <v>291</v>
      </c>
      <c r="C24" s="335">
        <v>5147945</v>
      </c>
      <c r="D24" s="335">
        <v>104147945</v>
      </c>
      <c r="E24" s="331">
        <f t="shared" si="0"/>
        <v>99000000</v>
      </c>
    </row>
    <row r="25" spans="1:5" x14ac:dyDescent="0.2">
      <c r="A25" s="325" t="s">
        <v>292</v>
      </c>
      <c r="B25" s="326" t="s">
        <v>293</v>
      </c>
      <c r="C25" s="335">
        <v>5147945</v>
      </c>
      <c r="D25" s="335">
        <v>104147945</v>
      </c>
      <c r="E25" s="331">
        <f t="shared" si="0"/>
        <v>99000000</v>
      </c>
    </row>
    <row r="26" spans="1:5" ht="25.5" x14ac:dyDescent="0.2">
      <c r="A26" s="323" t="s">
        <v>294</v>
      </c>
      <c r="B26" s="324" t="s">
        <v>295</v>
      </c>
      <c r="C26" s="334">
        <v>255000</v>
      </c>
      <c r="D26" s="334">
        <v>192000</v>
      </c>
      <c r="E26" s="330">
        <f t="shared" si="0"/>
        <v>-63000</v>
      </c>
    </row>
    <row r="27" spans="1:5" ht="25.5" x14ac:dyDescent="0.2">
      <c r="A27" s="325" t="s">
        <v>296</v>
      </c>
      <c r="B27" s="326" t="s">
        <v>297</v>
      </c>
      <c r="C27" s="335">
        <v>255000</v>
      </c>
      <c r="D27" s="335">
        <v>192000</v>
      </c>
      <c r="E27" s="331">
        <f t="shared" si="0"/>
        <v>-63000</v>
      </c>
    </row>
    <row r="28" spans="1:5" x14ac:dyDescent="0.2">
      <c r="A28" s="323" t="s">
        <v>298</v>
      </c>
      <c r="B28" s="324" t="s">
        <v>299</v>
      </c>
      <c r="C28" s="334">
        <v>-2465000</v>
      </c>
      <c r="D28" s="334">
        <v>0</v>
      </c>
      <c r="E28" s="330">
        <f t="shared" si="0"/>
        <v>2465000</v>
      </c>
    </row>
    <row r="29" spans="1:5" ht="25.5" x14ac:dyDescent="0.2">
      <c r="A29" s="325" t="s">
        <v>300</v>
      </c>
      <c r="B29" s="326" t="s">
        <v>301</v>
      </c>
      <c r="C29" s="335">
        <v>-2465000</v>
      </c>
      <c r="D29" s="335">
        <v>0</v>
      </c>
      <c r="E29" s="331">
        <f t="shared" si="0"/>
        <v>2465000</v>
      </c>
    </row>
    <row r="30" spans="1:5" x14ac:dyDescent="0.2">
      <c r="A30" s="325" t="s">
        <v>302</v>
      </c>
      <c r="B30" s="326" t="s">
        <v>303</v>
      </c>
      <c r="C30" s="335">
        <v>-2210000</v>
      </c>
      <c r="D30" s="335">
        <v>192000</v>
      </c>
      <c r="E30" s="331">
        <f t="shared" si="0"/>
        <v>2402000</v>
      </c>
    </row>
    <row r="31" spans="1:5" ht="25.5" x14ac:dyDescent="0.2">
      <c r="A31" s="323" t="s">
        <v>304</v>
      </c>
      <c r="B31" s="324" t="s">
        <v>305</v>
      </c>
      <c r="C31" s="334">
        <v>220599655</v>
      </c>
      <c r="D31" s="334">
        <v>236756622</v>
      </c>
      <c r="E31" s="330">
        <f t="shared" si="0"/>
        <v>16156967</v>
      </c>
    </row>
    <row r="32" spans="1:5" ht="25.5" x14ac:dyDescent="0.2">
      <c r="A32" s="323" t="s">
        <v>306</v>
      </c>
      <c r="B32" s="324" t="s">
        <v>307</v>
      </c>
      <c r="C32" s="334">
        <v>0</v>
      </c>
      <c r="D32" s="334">
        <v>62103</v>
      </c>
      <c r="E32" s="330">
        <f t="shared" si="0"/>
        <v>62103</v>
      </c>
    </row>
    <row r="33" spans="1:5" ht="25.5" x14ac:dyDescent="0.2">
      <c r="A33" s="325" t="s">
        <v>308</v>
      </c>
      <c r="B33" s="326" t="s">
        <v>309</v>
      </c>
      <c r="C33" s="335">
        <v>220599655</v>
      </c>
      <c r="D33" s="335">
        <v>236818725</v>
      </c>
      <c r="E33" s="331">
        <f t="shared" si="0"/>
        <v>16219070</v>
      </c>
    </row>
    <row r="34" spans="1:5" x14ac:dyDescent="0.2">
      <c r="A34" s="325" t="s">
        <v>310</v>
      </c>
      <c r="B34" s="326" t="s">
        <v>311</v>
      </c>
      <c r="C34" s="335">
        <v>6267537889</v>
      </c>
      <c r="D34" s="335">
        <v>6302306910</v>
      </c>
      <c r="E34" s="331">
        <f t="shared" si="0"/>
        <v>34769021</v>
      </c>
    </row>
    <row r="35" spans="1:5" x14ac:dyDescent="0.2">
      <c r="A35" s="323" t="s">
        <v>312</v>
      </c>
      <c r="B35" s="324" t="s">
        <v>313</v>
      </c>
      <c r="C35" s="334">
        <v>4672568205</v>
      </c>
      <c r="D35" s="334">
        <v>4672568205</v>
      </c>
      <c r="E35" s="330">
        <f t="shared" si="0"/>
        <v>0</v>
      </c>
    </row>
    <row r="36" spans="1:5" ht="25.5" x14ac:dyDescent="0.2">
      <c r="A36" s="323" t="s">
        <v>314</v>
      </c>
      <c r="B36" s="324" t="s">
        <v>315</v>
      </c>
      <c r="C36" s="334">
        <v>470309398</v>
      </c>
      <c r="D36" s="334">
        <v>470309398</v>
      </c>
      <c r="E36" s="330">
        <f t="shared" si="0"/>
        <v>0</v>
      </c>
    </row>
    <row r="37" spans="1:5" x14ac:dyDescent="0.2">
      <c r="A37" s="323" t="s">
        <v>316</v>
      </c>
      <c r="B37" s="324" t="s">
        <v>317</v>
      </c>
      <c r="C37" s="334">
        <v>-226701398</v>
      </c>
      <c r="D37" s="334">
        <v>-119036928</v>
      </c>
      <c r="E37" s="330">
        <f t="shared" si="0"/>
        <v>107664470</v>
      </c>
    </row>
    <row r="38" spans="1:5" x14ac:dyDescent="0.2">
      <c r="A38" s="323" t="s">
        <v>318</v>
      </c>
      <c r="B38" s="324" t="s">
        <v>319</v>
      </c>
      <c r="C38" s="334">
        <v>107664470</v>
      </c>
      <c r="D38" s="334">
        <v>147479096</v>
      </c>
      <c r="E38" s="330">
        <f t="shared" si="0"/>
        <v>39814626</v>
      </c>
    </row>
    <row r="39" spans="1:5" x14ac:dyDescent="0.2">
      <c r="A39" s="325" t="s">
        <v>320</v>
      </c>
      <c r="B39" s="326" t="s">
        <v>321</v>
      </c>
      <c r="C39" s="335">
        <v>5023840675</v>
      </c>
      <c r="D39" s="335">
        <v>5171319771</v>
      </c>
      <c r="E39" s="331">
        <f t="shared" si="0"/>
        <v>147479096</v>
      </c>
    </row>
    <row r="40" spans="1:5" ht="25.5" x14ac:dyDescent="0.2">
      <c r="A40" s="323" t="s">
        <v>322</v>
      </c>
      <c r="B40" s="324" t="s">
        <v>323</v>
      </c>
      <c r="C40" s="334">
        <v>133350</v>
      </c>
      <c r="D40" s="334">
        <v>133350</v>
      </c>
      <c r="E40" s="330">
        <f t="shared" si="0"/>
        <v>0</v>
      </c>
    </row>
    <row r="41" spans="1:5" ht="25.5" x14ac:dyDescent="0.2">
      <c r="A41" s="325" t="s">
        <v>324</v>
      </c>
      <c r="B41" s="326" t="s">
        <v>325</v>
      </c>
      <c r="C41" s="335">
        <v>133350</v>
      </c>
      <c r="D41" s="335">
        <v>133350</v>
      </c>
      <c r="E41" s="331">
        <f t="shared" si="0"/>
        <v>0</v>
      </c>
    </row>
    <row r="42" spans="1:5" x14ac:dyDescent="0.2">
      <c r="A42" s="325" t="s">
        <v>326</v>
      </c>
      <c r="B42" s="326" t="s">
        <v>327</v>
      </c>
      <c r="C42" s="335">
        <v>133350</v>
      </c>
      <c r="D42" s="335">
        <v>133350</v>
      </c>
      <c r="E42" s="331">
        <f t="shared" si="0"/>
        <v>0</v>
      </c>
    </row>
    <row r="43" spans="1:5" ht="25.5" x14ac:dyDescent="0.2">
      <c r="A43" s="323" t="s">
        <v>328</v>
      </c>
      <c r="B43" s="324" t="s">
        <v>329</v>
      </c>
      <c r="C43" s="334">
        <v>682770</v>
      </c>
      <c r="D43" s="334">
        <v>441063</v>
      </c>
      <c r="E43" s="330">
        <f t="shared" si="0"/>
        <v>-241707</v>
      </c>
    </row>
    <row r="44" spans="1:5" x14ac:dyDescent="0.2">
      <c r="A44" s="323" t="s">
        <v>330</v>
      </c>
      <c r="B44" s="324" t="s">
        <v>331</v>
      </c>
      <c r="C44" s="334">
        <v>1242881094</v>
      </c>
      <c r="D44" s="334">
        <v>1130412726</v>
      </c>
      <c r="E44" s="330">
        <f t="shared" si="0"/>
        <v>-112468368</v>
      </c>
    </row>
    <row r="45" spans="1:5" ht="25.5" x14ac:dyDescent="0.2">
      <c r="A45" s="325" t="s">
        <v>332</v>
      </c>
      <c r="B45" s="326" t="s">
        <v>333</v>
      </c>
      <c r="C45" s="335">
        <v>1243563864</v>
      </c>
      <c r="D45" s="335">
        <v>1130853789</v>
      </c>
      <c r="E45" s="331">
        <f t="shared" si="0"/>
        <v>-112710075</v>
      </c>
    </row>
    <row r="46" spans="1:5" x14ac:dyDescent="0.2">
      <c r="A46" s="325" t="s">
        <v>334</v>
      </c>
      <c r="B46" s="326" t="s">
        <v>335</v>
      </c>
      <c r="C46" s="335">
        <v>6267537889</v>
      </c>
      <c r="D46" s="335">
        <v>6302306910</v>
      </c>
      <c r="E46" s="331">
        <f t="shared" si="0"/>
        <v>34769021</v>
      </c>
    </row>
    <row r="51" spans="1:1" x14ac:dyDescent="0.2">
      <c r="A51" s="150" t="s">
        <v>214</v>
      </c>
    </row>
  </sheetData>
  <mergeCells count="3">
    <mergeCell ref="B1:D1"/>
    <mergeCell ref="B2:D2"/>
    <mergeCell ref="A4:E4"/>
  </mergeCells>
  <pageMargins left="0.7" right="0.7" top="0.75" bottom="0.75" header="0.3" footer="0.3"/>
  <pageSetup paperSize="9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19A1-0CDA-47A5-BB00-9016B2810BCF}">
  <dimension ref="A1:E30"/>
  <sheetViews>
    <sheetView view="pageBreakPreview" zoomScale="60" zoomScaleNormal="100" workbookViewId="0">
      <selection activeCell="A5" sqref="A5"/>
    </sheetView>
  </sheetViews>
  <sheetFormatPr defaultRowHeight="14.25" x14ac:dyDescent="0.2"/>
  <cols>
    <col min="1" max="1" width="7.125" style="4" customWidth="1"/>
    <col min="2" max="2" width="35.875" style="4" customWidth="1"/>
    <col min="3" max="3" width="21.75" style="332" customWidth="1"/>
    <col min="4" max="4" width="22" style="332" customWidth="1"/>
    <col min="5" max="5" width="19.25" style="336" customWidth="1"/>
  </cols>
  <sheetData>
    <row r="1" spans="1:5" s="2" customFormat="1" ht="15.75" x14ac:dyDescent="0.25">
      <c r="A1" s="311"/>
      <c r="B1" s="419" t="s">
        <v>9</v>
      </c>
      <c r="C1" s="419"/>
      <c r="D1" s="419"/>
      <c r="E1" s="336"/>
    </row>
    <row r="2" spans="1:5" s="2" customFormat="1" ht="15.75" x14ac:dyDescent="0.25">
      <c r="A2" s="311"/>
      <c r="B2" s="419" t="s">
        <v>205</v>
      </c>
      <c r="C2" s="419"/>
      <c r="D2" s="419"/>
      <c r="E2" s="336"/>
    </row>
    <row r="3" spans="1:5" s="2" customFormat="1" x14ac:dyDescent="0.2">
      <c r="A3" s="311"/>
      <c r="B3" s="311"/>
      <c r="C3" s="332"/>
      <c r="D3" s="332" t="s">
        <v>230</v>
      </c>
      <c r="E3" s="336"/>
    </row>
    <row r="4" spans="1:5" ht="19.149999999999999" customHeight="1" x14ac:dyDescent="0.2">
      <c r="A4" s="435" t="s">
        <v>374</v>
      </c>
      <c r="B4" s="436"/>
      <c r="C4" s="436"/>
      <c r="D4" s="436"/>
      <c r="E4" s="437"/>
    </row>
    <row r="5" spans="1:5" ht="25.5" x14ac:dyDescent="0.2">
      <c r="A5" s="339"/>
      <c r="B5" s="337" t="s">
        <v>233</v>
      </c>
      <c r="C5" s="338" t="s">
        <v>255</v>
      </c>
      <c r="D5" s="338" t="s">
        <v>256</v>
      </c>
      <c r="E5" s="340" t="s">
        <v>401</v>
      </c>
    </row>
    <row r="6" spans="1:5" x14ac:dyDescent="0.2">
      <c r="A6" s="325" t="s">
        <v>259</v>
      </c>
      <c r="B6" s="326" t="s">
        <v>260</v>
      </c>
      <c r="C6" s="335">
        <v>4213334703</v>
      </c>
      <c r="D6" s="335">
        <v>3976522982</v>
      </c>
      <c r="E6" s="331">
        <f t="shared" ref="E6:E27" si="0">D6-C6</f>
        <v>-236811721</v>
      </c>
    </row>
    <row r="7" spans="1:5" ht="25.5" x14ac:dyDescent="0.2">
      <c r="A7" s="325" t="s">
        <v>264</v>
      </c>
      <c r="B7" s="326" t="s">
        <v>265</v>
      </c>
      <c r="C7" s="335">
        <v>202500000</v>
      </c>
      <c r="D7" s="335">
        <v>202500000</v>
      </c>
      <c r="E7" s="331">
        <f t="shared" si="0"/>
        <v>0</v>
      </c>
    </row>
    <row r="8" spans="1:5" ht="25.5" x14ac:dyDescent="0.2">
      <c r="A8" s="325" t="s">
        <v>266</v>
      </c>
      <c r="B8" s="326" t="s">
        <v>267</v>
      </c>
      <c r="C8" s="335">
        <v>4415834703</v>
      </c>
      <c r="D8" s="335">
        <v>4179022982</v>
      </c>
      <c r="E8" s="331">
        <f t="shared" si="0"/>
        <v>-236811721</v>
      </c>
    </row>
    <row r="9" spans="1:5" x14ac:dyDescent="0.2">
      <c r="A9" s="325" t="s">
        <v>270</v>
      </c>
      <c r="B9" s="326" t="s">
        <v>271</v>
      </c>
      <c r="C9" s="335">
        <v>0</v>
      </c>
      <c r="D9" s="335">
        <v>1100000000</v>
      </c>
      <c r="E9" s="331">
        <f t="shared" si="0"/>
        <v>1100000000</v>
      </c>
    </row>
    <row r="10" spans="1:5" x14ac:dyDescent="0.2">
      <c r="A10" s="325" t="s">
        <v>276</v>
      </c>
      <c r="B10" s="326" t="s">
        <v>277</v>
      </c>
      <c r="C10" s="335">
        <v>1628165586</v>
      </c>
      <c r="D10" s="335">
        <v>682125258</v>
      </c>
      <c r="E10" s="331">
        <f t="shared" si="0"/>
        <v>-946040328</v>
      </c>
    </row>
    <row r="11" spans="1:5" x14ac:dyDescent="0.2">
      <c r="A11" s="325" t="s">
        <v>278</v>
      </c>
      <c r="B11" s="326" t="s">
        <v>279</v>
      </c>
      <c r="C11" s="335">
        <v>1628165586</v>
      </c>
      <c r="D11" s="335">
        <v>1782125258</v>
      </c>
      <c r="E11" s="331">
        <f t="shared" si="0"/>
        <v>153959672</v>
      </c>
    </row>
    <row r="12" spans="1:5" ht="25.5" x14ac:dyDescent="0.2">
      <c r="A12" s="325" t="s">
        <v>290</v>
      </c>
      <c r="B12" s="326" t="s">
        <v>291</v>
      </c>
      <c r="C12" s="335">
        <v>5147945</v>
      </c>
      <c r="D12" s="335">
        <v>104147945</v>
      </c>
      <c r="E12" s="331">
        <f t="shared" si="0"/>
        <v>99000000</v>
      </c>
    </row>
    <row r="13" spans="1:5" x14ac:dyDescent="0.2">
      <c r="A13" s="325" t="s">
        <v>292</v>
      </c>
      <c r="B13" s="326" t="s">
        <v>293</v>
      </c>
      <c r="C13" s="335">
        <v>5147945</v>
      </c>
      <c r="D13" s="335">
        <v>104147945</v>
      </c>
      <c r="E13" s="331">
        <f t="shared" si="0"/>
        <v>99000000</v>
      </c>
    </row>
    <row r="14" spans="1:5" ht="25.5" x14ac:dyDescent="0.2">
      <c r="A14" s="325" t="s">
        <v>296</v>
      </c>
      <c r="B14" s="326" t="s">
        <v>297</v>
      </c>
      <c r="C14" s="335">
        <v>255000</v>
      </c>
      <c r="D14" s="335">
        <v>192000</v>
      </c>
      <c r="E14" s="331">
        <f t="shared" si="0"/>
        <v>-63000</v>
      </c>
    </row>
    <row r="15" spans="1:5" ht="25.5" x14ac:dyDescent="0.2">
      <c r="A15" s="325" t="s">
        <v>300</v>
      </c>
      <c r="B15" s="326" t="s">
        <v>301</v>
      </c>
      <c r="C15" s="335">
        <v>-2465000</v>
      </c>
      <c r="D15" s="335">
        <v>0</v>
      </c>
      <c r="E15" s="331">
        <f t="shared" si="0"/>
        <v>2465000</v>
      </c>
    </row>
    <row r="16" spans="1:5" x14ac:dyDescent="0.2">
      <c r="A16" s="325" t="s">
        <v>302</v>
      </c>
      <c r="B16" s="326" t="s">
        <v>303</v>
      </c>
      <c r="C16" s="335">
        <v>-2210000</v>
      </c>
      <c r="D16" s="335">
        <v>192000</v>
      </c>
      <c r="E16" s="331">
        <f t="shared" si="0"/>
        <v>2402000</v>
      </c>
    </row>
    <row r="17" spans="1:5" ht="25.5" x14ac:dyDescent="0.2">
      <c r="A17" s="325" t="s">
        <v>308</v>
      </c>
      <c r="B17" s="326" t="s">
        <v>309</v>
      </c>
      <c r="C17" s="335">
        <v>220599655</v>
      </c>
      <c r="D17" s="335">
        <v>236818725</v>
      </c>
      <c r="E17" s="331">
        <f t="shared" si="0"/>
        <v>16219070</v>
      </c>
    </row>
    <row r="18" spans="1:5" x14ac:dyDescent="0.2">
      <c r="A18" s="325" t="s">
        <v>310</v>
      </c>
      <c r="B18" s="326" t="s">
        <v>311</v>
      </c>
      <c r="C18" s="335">
        <v>6267537889</v>
      </c>
      <c r="D18" s="335">
        <v>6302306910</v>
      </c>
      <c r="E18" s="331">
        <f t="shared" si="0"/>
        <v>34769021</v>
      </c>
    </row>
    <row r="19" spans="1:5" x14ac:dyDescent="0.2">
      <c r="A19" s="323" t="s">
        <v>312</v>
      </c>
      <c r="B19" s="324" t="s">
        <v>313</v>
      </c>
      <c r="C19" s="334">
        <v>4672568205</v>
      </c>
      <c r="D19" s="334">
        <v>4672568205</v>
      </c>
      <c r="E19" s="330">
        <f t="shared" si="0"/>
        <v>0</v>
      </c>
    </row>
    <row r="20" spans="1:5" ht="25.5" x14ac:dyDescent="0.2">
      <c r="A20" s="323" t="s">
        <v>314</v>
      </c>
      <c r="B20" s="324" t="s">
        <v>315</v>
      </c>
      <c r="C20" s="334">
        <v>470309398</v>
      </c>
      <c r="D20" s="334">
        <v>470309398</v>
      </c>
      <c r="E20" s="330">
        <f t="shared" si="0"/>
        <v>0</v>
      </c>
    </row>
    <row r="21" spans="1:5" x14ac:dyDescent="0.2">
      <c r="A21" s="323" t="s">
        <v>316</v>
      </c>
      <c r="B21" s="324" t="s">
        <v>317</v>
      </c>
      <c r="C21" s="334">
        <v>-226701398</v>
      </c>
      <c r="D21" s="334">
        <v>-119036928</v>
      </c>
      <c r="E21" s="330">
        <f t="shared" si="0"/>
        <v>107664470</v>
      </c>
    </row>
    <row r="22" spans="1:5" x14ac:dyDescent="0.2">
      <c r="A22" s="323" t="s">
        <v>318</v>
      </c>
      <c r="B22" s="324" t="s">
        <v>319</v>
      </c>
      <c r="C22" s="334">
        <v>107664470</v>
      </c>
      <c r="D22" s="334">
        <v>147479096</v>
      </c>
      <c r="E22" s="330">
        <f t="shared" si="0"/>
        <v>39814626</v>
      </c>
    </row>
    <row r="23" spans="1:5" x14ac:dyDescent="0.2">
      <c r="A23" s="325" t="s">
        <v>320</v>
      </c>
      <c r="B23" s="326" t="s">
        <v>321</v>
      </c>
      <c r="C23" s="335">
        <v>5023840675</v>
      </c>
      <c r="D23" s="335">
        <v>5171319771</v>
      </c>
      <c r="E23" s="331">
        <f t="shared" si="0"/>
        <v>147479096</v>
      </c>
    </row>
    <row r="24" spans="1:5" ht="25.5" x14ac:dyDescent="0.2">
      <c r="A24" s="325" t="s">
        <v>324</v>
      </c>
      <c r="B24" s="326" t="s">
        <v>325</v>
      </c>
      <c r="C24" s="335">
        <v>133350</v>
      </c>
      <c r="D24" s="335">
        <v>133350</v>
      </c>
      <c r="E24" s="331">
        <f t="shared" si="0"/>
        <v>0</v>
      </c>
    </row>
    <row r="25" spans="1:5" x14ac:dyDescent="0.2">
      <c r="A25" s="325" t="s">
        <v>326</v>
      </c>
      <c r="B25" s="326" t="s">
        <v>327</v>
      </c>
      <c r="C25" s="335">
        <v>133350</v>
      </c>
      <c r="D25" s="335">
        <v>133350</v>
      </c>
      <c r="E25" s="331">
        <f t="shared" si="0"/>
        <v>0</v>
      </c>
    </row>
    <row r="26" spans="1:5" ht="25.5" x14ac:dyDescent="0.2">
      <c r="A26" s="325" t="s">
        <v>332</v>
      </c>
      <c r="B26" s="326" t="s">
        <v>333</v>
      </c>
      <c r="C26" s="335">
        <v>1243563864</v>
      </c>
      <c r="D26" s="335">
        <v>1130853789</v>
      </c>
      <c r="E26" s="331">
        <f t="shared" si="0"/>
        <v>-112710075</v>
      </c>
    </row>
    <row r="27" spans="1:5" x14ac:dyDescent="0.2">
      <c r="A27" s="325" t="s">
        <v>334</v>
      </c>
      <c r="B27" s="326" t="s">
        <v>335</v>
      </c>
      <c r="C27" s="335">
        <v>6267537889</v>
      </c>
      <c r="D27" s="335">
        <v>6302306910</v>
      </c>
      <c r="E27" s="331">
        <f t="shared" si="0"/>
        <v>34769021</v>
      </c>
    </row>
    <row r="30" spans="1:5" x14ac:dyDescent="0.2">
      <c r="A30" s="150" t="s">
        <v>214</v>
      </c>
    </row>
  </sheetData>
  <mergeCells count="3">
    <mergeCell ref="B1:D1"/>
    <mergeCell ref="B2:D2"/>
    <mergeCell ref="A4:E4"/>
  </mergeCells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F1B5-1627-484D-BB28-F63C14A02239}">
  <dimension ref="A1:F25"/>
  <sheetViews>
    <sheetView view="pageBreakPreview" zoomScale="60" zoomScaleNormal="100" workbookViewId="0">
      <selection activeCell="E35" sqref="E35"/>
    </sheetView>
  </sheetViews>
  <sheetFormatPr defaultRowHeight="14.25" x14ac:dyDescent="0.2"/>
  <cols>
    <col min="1" max="1" width="7.125" style="4" customWidth="1"/>
    <col min="2" max="2" width="35.875" style="4" customWidth="1"/>
    <col min="3" max="3" width="20" style="342" customWidth="1"/>
    <col min="4" max="4" width="18.875" style="342" customWidth="1"/>
    <col min="5" max="5" width="21.25" style="341" customWidth="1"/>
    <col min="6" max="6" width="19.75" style="349" customWidth="1"/>
  </cols>
  <sheetData>
    <row r="1" spans="1:6" s="2" customFormat="1" ht="15.75" x14ac:dyDescent="0.25">
      <c r="A1" s="311"/>
      <c r="B1" s="419" t="s">
        <v>9</v>
      </c>
      <c r="C1" s="419"/>
      <c r="D1" s="419"/>
      <c r="E1" s="341"/>
      <c r="F1" s="349"/>
    </row>
    <row r="2" spans="1:6" s="2" customFormat="1" ht="15.75" x14ac:dyDescent="0.25">
      <c r="A2" s="311"/>
      <c r="B2" s="419" t="s">
        <v>205</v>
      </c>
      <c r="C2" s="419"/>
      <c r="D2" s="419"/>
      <c r="E2" s="341"/>
      <c r="F2" s="349"/>
    </row>
    <row r="3" spans="1:6" s="2" customFormat="1" x14ac:dyDescent="0.2">
      <c r="A3" s="311"/>
      <c r="B3" s="311"/>
      <c r="C3" s="342"/>
      <c r="D3" s="342" t="s">
        <v>399</v>
      </c>
      <c r="E3" s="341"/>
      <c r="F3" s="349"/>
    </row>
    <row r="4" spans="1:6" ht="19.149999999999999" customHeight="1" x14ac:dyDescent="0.2">
      <c r="A4" s="434" t="s">
        <v>375</v>
      </c>
      <c r="B4" s="434"/>
      <c r="C4" s="434"/>
      <c r="D4" s="434"/>
      <c r="E4" s="434"/>
    </row>
    <row r="5" spans="1:6" ht="31.5" x14ac:dyDescent="0.2">
      <c r="A5" s="337"/>
      <c r="B5" s="337" t="s">
        <v>233</v>
      </c>
      <c r="C5" s="338" t="s">
        <v>255</v>
      </c>
      <c r="D5" s="338" t="s">
        <v>256</v>
      </c>
      <c r="E5" s="343" t="s">
        <v>401</v>
      </c>
    </row>
    <row r="6" spans="1:6" ht="25.5" x14ac:dyDescent="0.2">
      <c r="A6" s="323" t="s">
        <v>239</v>
      </c>
      <c r="B6" s="324" t="s">
        <v>336</v>
      </c>
      <c r="C6" s="344">
        <v>258665064</v>
      </c>
      <c r="D6" s="344">
        <v>236756622</v>
      </c>
      <c r="E6" s="345">
        <f>D6-C6</f>
        <v>-21908442</v>
      </c>
      <c r="F6" s="349">
        <f>D6/C6</f>
        <v>0.91530189016944319</v>
      </c>
    </row>
    <row r="7" spans="1:6" ht="25.5" x14ac:dyDescent="0.2">
      <c r="A7" s="325" t="s">
        <v>241</v>
      </c>
      <c r="B7" s="326" t="s">
        <v>337</v>
      </c>
      <c r="C7" s="346">
        <v>258665064</v>
      </c>
      <c r="D7" s="346">
        <v>236756622</v>
      </c>
      <c r="E7" s="347">
        <f t="shared" ref="E7:E23" si="0">D7-C7</f>
        <v>-21908442</v>
      </c>
      <c r="F7" s="349">
        <f t="shared" ref="F7:F23" si="1">D7/C7</f>
        <v>0.91530189016944319</v>
      </c>
    </row>
    <row r="8" spans="1:6" ht="25.5" x14ac:dyDescent="0.2">
      <c r="A8" s="323" t="s">
        <v>338</v>
      </c>
      <c r="B8" s="324" t="s">
        <v>339</v>
      </c>
      <c r="C8" s="344">
        <v>17115270</v>
      </c>
      <c r="D8" s="344">
        <v>18315670</v>
      </c>
      <c r="E8" s="345">
        <f t="shared" si="0"/>
        <v>1200400</v>
      </c>
      <c r="F8" s="349">
        <f t="shared" si="1"/>
        <v>1.0701362000132046</v>
      </c>
    </row>
    <row r="9" spans="1:6" ht="25.5" x14ac:dyDescent="0.2">
      <c r="A9" s="323" t="s">
        <v>259</v>
      </c>
      <c r="B9" s="324" t="s">
        <v>340</v>
      </c>
      <c r="C9" s="344">
        <v>67377065</v>
      </c>
      <c r="D9" s="344">
        <v>112468368</v>
      </c>
      <c r="E9" s="345">
        <f t="shared" si="0"/>
        <v>45091303</v>
      </c>
      <c r="F9" s="349">
        <f t="shared" si="1"/>
        <v>1.6692381598990695</v>
      </c>
    </row>
    <row r="10" spans="1:6" x14ac:dyDescent="0.2">
      <c r="A10" s="323" t="s">
        <v>261</v>
      </c>
      <c r="B10" s="324" t="s">
        <v>341</v>
      </c>
      <c r="C10" s="344">
        <v>3720</v>
      </c>
      <c r="D10" s="344">
        <v>919828</v>
      </c>
      <c r="E10" s="345">
        <f t="shared" si="0"/>
        <v>916108</v>
      </c>
      <c r="F10" s="349">
        <f t="shared" si="1"/>
        <v>247.26559139784945</v>
      </c>
    </row>
    <row r="11" spans="1:6" ht="25.5" x14ac:dyDescent="0.2">
      <c r="A11" s="325" t="s">
        <v>342</v>
      </c>
      <c r="B11" s="326" t="s">
        <v>343</v>
      </c>
      <c r="C11" s="346">
        <v>84496055</v>
      </c>
      <c r="D11" s="346">
        <v>131703866</v>
      </c>
      <c r="E11" s="347">
        <f t="shared" si="0"/>
        <v>47207811</v>
      </c>
      <c r="F11" s="349">
        <f t="shared" si="1"/>
        <v>1.5586984031384661</v>
      </c>
    </row>
    <row r="12" spans="1:6" x14ac:dyDescent="0.2">
      <c r="A12" s="323" t="s">
        <v>344</v>
      </c>
      <c r="B12" s="324" t="s">
        <v>345</v>
      </c>
      <c r="C12" s="344">
        <v>6456471</v>
      </c>
      <c r="D12" s="344">
        <v>62856334</v>
      </c>
      <c r="E12" s="345">
        <f t="shared" si="0"/>
        <v>56399863</v>
      </c>
      <c r="F12" s="349">
        <f t="shared" si="1"/>
        <v>9.7354009643968045</v>
      </c>
    </row>
    <row r="13" spans="1:6" x14ac:dyDescent="0.2">
      <c r="A13" s="325" t="s">
        <v>253</v>
      </c>
      <c r="B13" s="326" t="s">
        <v>346</v>
      </c>
      <c r="C13" s="346">
        <v>6456471</v>
      </c>
      <c r="D13" s="346">
        <v>62856334</v>
      </c>
      <c r="E13" s="347">
        <f t="shared" si="0"/>
        <v>56399863</v>
      </c>
      <c r="F13" s="349">
        <f t="shared" si="1"/>
        <v>9.7354009643968045</v>
      </c>
    </row>
    <row r="14" spans="1:6" x14ac:dyDescent="0.2">
      <c r="A14" s="323" t="s">
        <v>347</v>
      </c>
      <c r="B14" s="324" t="s">
        <v>348</v>
      </c>
      <c r="C14" s="344">
        <v>4012307</v>
      </c>
      <c r="D14" s="344">
        <v>4818862</v>
      </c>
      <c r="E14" s="345">
        <f t="shared" si="0"/>
        <v>806555</v>
      </c>
      <c r="F14" s="349">
        <f t="shared" si="1"/>
        <v>1.2010202609122382</v>
      </c>
    </row>
    <row r="15" spans="1:6" x14ac:dyDescent="0.2">
      <c r="A15" s="323" t="s">
        <v>349</v>
      </c>
      <c r="B15" s="324" t="s">
        <v>350</v>
      </c>
      <c r="C15" s="344">
        <v>554240</v>
      </c>
      <c r="D15" s="344">
        <v>613975</v>
      </c>
      <c r="E15" s="345">
        <f t="shared" si="0"/>
        <v>59735</v>
      </c>
      <c r="F15" s="349">
        <f t="shared" si="1"/>
        <v>1.107778218822171</v>
      </c>
    </row>
    <row r="16" spans="1:6" x14ac:dyDescent="0.2">
      <c r="A16" s="325" t="s">
        <v>351</v>
      </c>
      <c r="B16" s="326" t="s">
        <v>352</v>
      </c>
      <c r="C16" s="346">
        <v>4566547</v>
      </c>
      <c r="D16" s="346">
        <v>5432837</v>
      </c>
      <c r="E16" s="347">
        <f t="shared" si="0"/>
        <v>866290</v>
      </c>
      <c r="F16" s="349">
        <f t="shared" si="1"/>
        <v>1.1897035112087975</v>
      </c>
    </row>
    <row r="17" spans="1:6" x14ac:dyDescent="0.2">
      <c r="A17" s="325" t="s">
        <v>264</v>
      </c>
      <c r="B17" s="326" t="s">
        <v>353</v>
      </c>
      <c r="C17" s="346">
        <v>220606750</v>
      </c>
      <c r="D17" s="346">
        <v>236811721</v>
      </c>
      <c r="E17" s="347">
        <f t="shared" si="0"/>
        <v>16204971</v>
      </c>
      <c r="F17" s="349">
        <f t="shared" si="1"/>
        <v>1.0734563697620314</v>
      </c>
    </row>
    <row r="18" spans="1:6" x14ac:dyDescent="0.2">
      <c r="A18" s="325" t="s">
        <v>354</v>
      </c>
      <c r="B18" s="326" t="s">
        <v>355</v>
      </c>
      <c r="C18" s="346">
        <v>3900194</v>
      </c>
      <c r="D18" s="346">
        <v>3488557</v>
      </c>
      <c r="E18" s="347">
        <f t="shared" si="0"/>
        <v>-411637</v>
      </c>
      <c r="F18" s="349">
        <f t="shared" si="1"/>
        <v>0.8944573013547531</v>
      </c>
    </row>
    <row r="19" spans="1:6" ht="25.5" x14ac:dyDescent="0.2">
      <c r="A19" s="325" t="s">
        <v>356</v>
      </c>
      <c r="B19" s="326" t="s">
        <v>357</v>
      </c>
      <c r="C19" s="346">
        <v>107631157</v>
      </c>
      <c r="D19" s="346">
        <v>59871039</v>
      </c>
      <c r="E19" s="347">
        <f t="shared" si="0"/>
        <v>-47760118</v>
      </c>
      <c r="F19" s="349">
        <f t="shared" si="1"/>
        <v>0.55626122276098922</v>
      </c>
    </row>
    <row r="20" spans="1:6" ht="25.5" x14ac:dyDescent="0.2">
      <c r="A20" s="323" t="s">
        <v>358</v>
      </c>
      <c r="B20" s="324" t="s">
        <v>359</v>
      </c>
      <c r="C20" s="344">
        <v>33313</v>
      </c>
      <c r="D20" s="344">
        <v>87608057</v>
      </c>
      <c r="E20" s="345">
        <f t="shared" si="0"/>
        <v>87574744</v>
      </c>
      <c r="F20" s="349">
        <f t="shared" si="1"/>
        <v>2629.8459160087655</v>
      </c>
    </row>
    <row r="21" spans="1:6" ht="25.5" x14ac:dyDescent="0.2">
      <c r="A21" s="325" t="s">
        <v>360</v>
      </c>
      <c r="B21" s="326" t="s">
        <v>361</v>
      </c>
      <c r="C21" s="346">
        <v>33313</v>
      </c>
      <c r="D21" s="346">
        <v>87608057</v>
      </c>
      <c r="E21" s="347">
        <f t="shared" si="0"/>
        <v>87574744</v>
      </c>
      <c r="F21" s="349">
        <f t="shared" si="1"/>
        <v>2629.8459160087655</v>
      </c>
    </row>
    <row r="22" spans="1:6" x14ac:dyDescent="0.2">
      <c r="A22" s="325" t="s">
        <v>362</v>
      </c>
      <c r="B22" s="326" t="s">
        <v>363</v>
      </c>
      <c r="C22" s="346">
        <v>33313</v>
      </c>
      <c r="D22" s="346">
        <v>87608057</v>
      </c>
      <c r="E22" s="347">
        <f t="shared" si="0"/>
        <v>87574744</v>
      </c>
      <c r="F22" s="349">
        <f t="shared" si="1"/>
        <v>2629.8459160087655</v>
      </c>
    </row>
    <row r="23" spans="1:6" x14ac:dyDescent="0.2">
      <c r="A23" s="325" t="s">
        <v>364</v>
      </c>
      <c r="B23" s="326" t="s">
        <v>365</v>
      </c>
      <c r="C23" s="346">
        <v>107664470</v>
      </c>
      <c r="D23" s="346">
        <v>147479096</v>
      </c>
      <c r="E23" s="347">
        <f t="shared" si="0"/>
        <v>39814626</v>
      </c>
      <c r="F23" s="349">
        <f t="shared" si="1"/>
        <v>1.3698028328194065</v>
      </c>
    </row>
    <row r="25" spans="1:6" x14ac:dyDescent="0.2">
      <c r="A25" s="150" t="s">
        <v>214</v>
      </c>
    </row>
  </sheetData>
  <mergeCells count="3">
    <mergeCell ref="B1:D1"/>
    <mergeCell ref="B2:D2"/>
    <mergeCell ref="A4:E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66FF-7949-4CDF-BB50-9BF183957B79}">
  <dimension ref="A1:E17"/>
  <sheetViews>
    <sheetView tabSelected="1" workbookViewId="0">
      <selection activeCell="A17" sqref="A17:XFD18"/>
    </sheetView>
  </sheetViews>
  <sheetFormatPr defaultRowHeight="15" x14ac:dyDescent="0.2"/>
  <cols>
    <col min="1" max="1" width="7.125" style="4" customWidth="1"/>
    <col min="2" max="2" width="35.875" style="4" customWidth="1"/>
    <col min="3" max="3" width="19.875" style="342" customWidth="1"/>
    <col min="4" max="4" width="17.875" style="342" customWidth="1"/>
    <col min="5" max="5" width="21" style="188" customWidth="1"/>
  </cols>
  <sheetData>
    <row r="1" spans="1:5" s="2" customFormat="1" ht="15.75" x14ac:dyDescent="0.25">
      <c r="A1" s="311"/>
      <c r="B1" s="419" t="s">
        <v>9</v>
      </c>
      <c r="C1" s="419"/>
      <c r="D1" s="419"/>
      <c r="E1" s="188"/>
    </row>
    <row r="2" spans="1:5" s="2" customFormat="1" ht="15.75" x14ac:dyDescent="0.25">
      <c r="A2" s="311"/>
      <c r="B2" s="419" t="s">
        <v>205</v>
      </c>
      <c r="C2" s="419"/>
      <c r="D2" s="419"/>
      <c r="E2" s="188"/>
    </row>
    <row r="3" spans="1:5" s="2" customFormat="1" x14ac:dyDescent="0.2">
      <c r="A3" s="311"/>
      <c r="B3" s="311"/>
      <c r="C3" s="342"/>
      <c r="D3" s="342" t="s">
        <v>400</v>
      </c>
      <c r="E3" s="188"/>
    </row>
    <row r="4" spans="1:5" ht="19.899999999999999" customHeight="1" x14ac:dyDescent="0.2">
      <c r="A4" s="434" t="s">
        <v>376</v>
      </c>
      <c r="B4" s="434"/>
      <c r="C4" s="434"/>
      <c r="D4" s="434"/>
      <c r="E4" s="434"/>
    </row>
    <row r="5" spans="1:5" ht="31.5" x14ac:dyDescent="0.2">
      <c r="A5" s="339"/>
      <c r="B5" s="337" t="s">
        <v>233</v>
      </c>
      <c r="C5" s="338" t="s">
        <v>255</v>
      </c>
      <c r="D5" s="338" t="s">
        <v>256</v>
      </c>
      <c r="E5" s="343" t="s">
        <v>401</v>
      </c>
    </row>
    <row r="6" spans="1:5" ht="25.5" x14ac:dyDescent="0.2">
      <c r="A6" s="325" t="s">
        <v>241</v>
      </c>
      <c r="B6" s="326" t="s">
        <v>337</v>
      </c>
      <c r="C6" s="346">
        <v>258665064</v>
      </c>
      <c r="D6" s="346">
        <v>236756622</v>
      </c>
      <c r="E6" s="348">
        <f t="shared" ref="E6:E15" si="0">D6-C6</f>
        <v>-21908442</v>
      </c>
    </row>
    <row r="7" spans="1:5" ht="25.5" x14ac:dyDescent="0.2">
      <c r="A7" s="325" t="s">
        <v>342</v>
      </c>
      <c r="B7" s="326" t="s">
        <v>343</v>
      </c>
      <c r="C7" s="346">
        <v>84496055</v>
      </c>
      <c r="D7" s="346">
        <v>131703866</v>
      </c>
      <c r="E7" s="348">
        <f t="shared" si="0"/>
        <v>47207811</v>
      </c>
    </row>
    <row r="8" spans="1:5" x14ac:dyDescent="0.2">
      <c r="A8" s="325" t="s">
        <v>253</v>
      </c>
      <c r="B8" s="326" t="s">
        <v>346</v>
      </c>
      <c r="C8" s="346">
        <v>6456471</v>
      </c>
      <c r="D8" s="346">
        <v>62856334</v>
      </c>
      <c r="E8" s="348">
        <f t="shared" si="0"/>
        <v>56399863</v>
      </c>
    </row>
    <row r="9" spans="1:5" x14ac:dyDescent="0.2">
      <c r="A9" s="325" t="s">
        <v>351</v>
      </c>
      <c r="B9" s="326" t="s">
        <v>352</v>
      </c>
      <c r="C9" s="346">
        <v>4566547</v>
      </c>
      <c r="D9" s="346">
        <v>5432837</v>
      </c>
      <c r="E9" s="348">
        <f t="shared" si="0"/>
        <v>866290</v>
      </c>
    </row>
    <row r="10" spans="1:5" x14ac:dyDescent="0.2">
      <c r="A10" s="325" t="s">
        <v>264</v>
      </c>
      <c r="B10" s="326" t="s">
        <v>353</v>
      </c>
      <c r="C10" s="346">
        <v>220606750</v>
      </c>
      <c r="D10" s="346">
        <v>236811721</v>
      </c>
      <c r="E10" s="348">
        <f t="shared" si="0"/>
        <v>16204971</v>
      </c>
    </row>
    <row r="11" spans="1:5" x14ac:dyDescent="0.2">
      <c r="A11" s="325" t="s">
        <v>354</v>
      </c>
      <c r="B11" s="326" t="s">
        <v>355</v>
      </c>
      <c r="C11" s="346">
        <v>3900194</v>
      </c>
      <c r="D11" s="346">
        <v>3488557</v>
      </c>
      <c r="E11" s="348">
        <f t="shared" si="0"/>
        <v>-411637</v>
      </c>
    </row>
    <row r="12" spans="1:5" ht="25.5" x14ac:dyDescent="0.2">
      <c r="A12" s="325" t="s">
        <v>356</v>
      </c>
      <c r="B12" s="326" t="s">
        <v>357</v>
      </c>
      <c r="C12" s="346">
        <v>107631157</v>
      </c>
      <c r="D12" s="346">
        <v>59871039</v>
      </c>
      <c r="E12" s="348">
        <f t="shared" si="0"/>
        <v>-47760118</v>
      </c>
    </row>
    <row r="13" spans="1:5" ht="25.5" x14ac:dyDescent="0.2">
      <c r="A13" s="325" t="s">
        <v>360</v>
      </c>
      <c r="B13" s="326" t="s">
        <v>361</v>
      </c>
      <c r="C13" s="346">
        <v>33313</v>
      </c>
      <c r="D13" s="346">
        <v>87608057</v>
      </c>
      <c r="E13" s="348">
        <f t="shared" si="0"/>
        <v>87574744</v>
      </c>
    </row>
    <row r="14" spans="1:5" x14ac:dyDescent="0.2">
      <c r="A14" s="325" t="s">
        <v>362</v>
      </c>
      <c r="B14" s="326" t="s">
        <v>363</v>
      </c>
      <c r="C14" s="346">
        <v>33313</v>
      </c>
      <c r="D14" s="346">
        <v>87608057</v>
      </c>
      <c r="E14" s="348">
        <f t="shared" si="0"/>
        <v>87574744</v>
      </c>
    </row>
    <row r="15" spans="1:5" x14ac:dyDescent="0.2">
      <c r="A15" s="325" t="s">
        <v>364</v>
      </c>
      <c r="B15" s="326" t="s">
        <v>365</v>
      </c>
      <c r="C15" s="346">
        <v>107664470</v>
      </c>
      <c r="D15" s="346">
        <v>147479096</v>
      </c>
      <c r="E15" s="348">
        <f t="shared" si="0"/>
        <v>39814626</v>
      </c>
    </row>
    <row r="17" spans="1:1" x14ac:dyDescent="0.2">
      <c r="A17" s="150" t="s">
        <v>214</v>
      </c>
    </row>
  </sheetData>
  <mergeCells count="3">
    <mergeCell ref="B1:D1"/>
    <mergeCell ref="B2:D2"/>
    <mergeCell ref="A4:E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45A5-B054-4A54-9E23-EE9C145BF37C}">
  <dimension ref="A1:AG40"/>
  <sheetViews>
    <sheetView view="pageBreakPreview" topLeftCell="B1" zoomScale="60" zoomScaleNormal="100" workbookViewId="0">
      <selection activeCell="V26" sqref="V26"/>
    </sheetView>
  </sheetViews>
  <sheetFormatPr defaultRowHeight="14.25" x14ac:dyDescent="0.2"/>
  <cols>
    <col min="1" max="1" width="9.75" customWidth="1"/>
    <col min="2" max="2" width="27" customWidth="1"/>
    <col min="3" max="4" width="12.375" customWidth="1"/>
    <col min="5" max="5" width="12.875" customWidth="1"/>
    <col min="6" max="11" width="12.875" style="2" customWidth="1"/>
    <col min="12" max="12" width="2.5" customWidth="1"/>
    <col min="13" max="13" width="12.125" customWidth="1"/>
    <col min="14" max="14" width="28.75" customWidth="1"/>
    <col min="15" max="15" width="12.75" customWidth="1"/>
    <col min="16" max="16" width="12.25" customWidth="1"/>
    <col min="17" max="17" width="13.125" customWidth="1"/>
    <col min="18" max="23" width="13.125" style="2" customWidth="1"/>
    <col min="24" max="24" width="2.125" customWidth="1"/>
    <col min="25" max="25" width="28.125" customWidth="1"/>
    <col min="26" max="26" width="13.625" customWidth="1"/>
    <col min="27" max="28" width="13.625" style="2" customWidth="1"/>
    <col min="29" max="29" width="2" customWidth="1"/>
    <col min="30" max="30" width="26.5" customWidth="1"/>
    <col min="31" max="31" width="13.875" customWidth="1"/>
    <col min="32" max="32" width="15.75" customWidth="1"/>
    <col min="33" max="33" width="15.375" customWidth="1"/>
  </cols>
  <sheetData>
    <row r="1" spans="1:33" s="2" customFormat="1" x14ac:dyDescent="0.2">
      <c r="B1" s="6" t="s">
        <v>387</v>
      </c>
      <c r="Y1" s="6" t="s">
        <v>388</v>
      </c>
      <c r="AD1" s="9"/>
      <c r="AE1" s="9"/>
    </row>
    <row r="2" spans="1:33" s="2" customFormat="1" x14ac:dyDescent="0.2">
      <c r="AD2" s="9"/>
      <c r="AE2" s="218" t="s">
        <v>86</v>
      </c>
    </row>
    <row r="3" spans="1:33" s="2" customFormat="1" x14ac:dyDescent="0.2">
      <c r="B3" s="6" t="s">
        <v>23</v>
      </c>
      <c r="D3" s="216" t="s">
        <v>162</v>
      </c>
      <c r="N3" s="132"/>
      <c r="O3" s="217"/>
      <c r="P3" s="11"/>
      <c r="Q3" s="11"/>
      <c r="R3" s="225"/>
      <c r="S3" s="225"/>
      <c r="T3" s="225"/>
      <c r="U3" s="225"/>
      <c r="V3" s="225"/>
      <c r="W3" s="225"/>
      <c r="Y3" s="6" t="s">
        <v>24</v>
      </c>
      <c r="AD3" s="10" t="s">
        <v>25</v>
      </c>
      <c r="AE3" s="9"/>
    </row>
    <row r="4" spans="1:33" s="2" customFormat="1" ht="15" thickBot="1" x14ac:dyDescent="0.25">
      <c r="D4" s="357" t="s">
        <v>26</v>
      </c>
      <c r="E4" s="357"/>
      <c r="F4" s="224"/>
      <c r="G4" s="243" t="s">
        <v>180</v>
      </c>
      <c r="H4" s="224"/>
      <c r="I4" s="248"/>
      <c r="J4" s="248" t="s">
        <v>208</v>
      </c>
      <c r="K4" s="248"/>
      <c r="L4" s="12"/>
      <c r="P4" s="357" t="s">
        <v>26</v>
      </c>
      <c r="Q4" s="357"/>
      <c r="R4" s="224"/>
      <c r="S4" s="243" t="s">
        <v>180</v>
      </c>
      <c r="T4" s="224"/>
      <c r="U4" s="248"/>
      <c r="V4" s="248" t="s">
        <v>208</v>
      </c>
      <c r="W4" s="248"/>
      <c r="AD4" s="9"/>
      <c r="AE4" s="9"/>
    </row>
    <row r="5" spans="1:33" s="2" customFormat="1" ht="43.5" thickBot="1" x14ac:dyDescent="0.25">
      <c r="A5" s="210" t="s">
        <v>4</v>
      </c>
      <c r="B5" s="206" t="s">
        <v>27</v>
      </c>
      <c r="C5" s="204" t="s">
        <v>28</v>
      </c>
      <c r="D5" s="205" t="s">
        <v>29</v>
      </c>
      <c r="E5" s="208" t="s">
        <v>30</v>
      </c>
      <c r="F5" s="204" t="s">
        <v>172</v>
      </c>
      <c r="G5" s="205" t="s">
        <v>29</v>
      </c>
      <c r="H5" s="208" t="s">
        <v>30</v>
      </c>
      <c r="I5" s="287" t="s">
        <v>197</v>
      </c>
      <c r="J5" s="288" t="s">
        <v>29</v>
      </c>
      <c r="K5" s="289" t="s">
        <v>30</v>
      </c>
      <c r="L5" s="16"/>
      <c r="M5" s="13" t="s">
        <v>4</v>
      </c>
      <c r="N5" s="14" t="s">
        <v>31</v>
      </c>
      <c r="O5" s="15" t="s">
        <v>28</v>
      </c>
      <c r="P5" s="205" t="s">
        <v>29</v>
      </c>
      <c r="Q5" s="221" t="s">
        <v>30</v>
      </c>
      <c r="R5" s="15" t="s">
        <v>172</v>
      </c>
      <c r="S5" s="205" t="s">
        <v>29</v>
      </c>
      <c r="T5" s="208" t="s">
        <v>30</v>
      </c>
      <c r="U5" s="292" t="s">
        <v>197</v>
      </c>
      <c r="V5" s="205" t="s">
        <v>29</v>
      </c>
      <c r="W5" s="208" t="s">
        <v>30</v>
      </c>
      <c r="Y5" s="244" t="s">
        <v>27</v>
      </c>
      <c r="Z5" s="204" t="s">
        <v>28</v>
      </c>
      <c r="AA5" s="204" t="s">
        <v>172</v>
      </c>
      <c r="AB5" s="204" t="s">
        <v>197</v>
      </c>
      <c r="AC5" s="245"/>
      <c r="AD5" s="244" t="s">
        <v>27</v>
      </c>
      <c r="AE5" s="204" t="s">
        <v>28</v>
      </c>
      <c r="AF5" s="204" t="s">
        <v>172</v>
      </c>
      <c r="AG5" s="204" t="s">
        <v>197</v>
      </c>
    </row>
    <row r="6" spans="1:33" s="2" customFormat="1" ht="15" thickBot="1" x14ac:dyDescent="0.25">
      <c r="A6" s="75" t="s">
        <v>32</v>
      </c>
      <c r="B6" s="19" t="s">
        <v>159</v>
      </c>
      <c r="C6" s="20">
        <f>'Működési bevételek'!E8</f>
        <v>300605208</v>
      </c>
      <c r="D6" s="207">
        <f>C6-E6</f>
        <v>300605208</v>
      </c>
      <c r="E6" s="209">
        <v>0</v>
      </c>
      <c r="F6" s="20">
        <f>'Működési bevételek'!E10</f>
        <v>300605208</v>
      </c>
      <c r="G6" s="207">
        <f>F6-H6</f>
        <v>300605208</v>
      </c>
      <c r="H6" s="209">
        <v>0</v>
      </c>
      <c r="I6" s="20">
        <f>'Működési bevételek'!E12</f>
        <v>282976446</v>
      </c>
      <c r="J6" s="207">
        <f>I6-K6</f>
        <v>282976446</v>
      </c>
      <c r="K6" s="209">
        <v>0</v>
      </c>
      <c r="L6" s="21"/>
      <c r="M6" s="18" t="s">
        <v>34</v>
      </c>
      <c r="N6" s="28" t="s">
        <v>160</v>
      </c>
      <c r="O6" s="22">
        <f>'Működési kiadások'!E14+'Működési kiadások'!F14+'Működési kiadások'!G14+'Működési kiadások'!H14+'Működési kiadások'!I14+'Működési kiadások'!J14+'Működési kiadások'!K8</f>
        <v>1946735464</v>
      </c>
      <c r="P6" s="222">
        <f>O6-Q6</f>
        <v>1904609818</v>
      </c>
      <c r="Q6" s="47">
        <f>'Működési kiadások'!G9</f>
        <v>42125646</v>
      </c>
      <c r="R6" s="22">
        <f>'Működési kiadások'!M18</f>
        <v>1946735464</v>
      </c>
      <c r="S6" s="222">
        <f>'Működési kiadások'!M19</f>
        <v>1904609818</v>
      </c>
      <c r="T6" s="293">
        <f>'Működési kiadások'!M20</f>
        <v>42125646</v>
      </c>
      <c r="U6" s="294">
        <f>'Működési kiadások'!M23+'Működési kiadások'!G24</f>
        <v>148332444</v>
      </c>
      <c r="V6" s="294">
        <f>'Működési kiadások'!M23</f>
        <v>148121644</v>
      </c>
      <c r="W6" s="293">
        <f>U6-V6</f>
        <v>210800</v>
      </c>
      <c r="X6" s="23"/>
      <c r="Y6" s="18" t="s">
        <v>33</v>
      </c>
      <c r="Z6" s="24">
        <f>C6</f>
        <v>300605208</v>
      </c>
      <c r="AA6" s="24">
        <f>F6</f>
        <v>300605208</v>
      </c>
      <c r="AB6" s="24">
        <f>I6</f>
        <v>282976446</v>
      </c>
      <c r="AC6" s="25"/>
      <c r="AD6" s="26" t="s">
        <v>35</v>
      </c>
      <c r="AE6" s="27">
        <f>C12</f>
        <v>0</v>
      </c>
      <c r="AF6" s="27">
        <f>D12</f>
        <v>0</v>
      </c>
      <c r="AG6" s="27">
        <f>E12</f>
        <v>0</v>
      </c>
    </row>
    <row r="7" spans="1:33" s="2" customFormat="1" ht="15" thickBot="1" x14ac:dyDescent="0.25">
      <c r="A7" s="18" t="s">
        <v>11</v>
      </c>
      <c r="B7" s="19" t="s">
        <v>36</v>
      </c>
      <c r="C7" s="20">
        <f>'Működési bevételek'!H8</f>
        <v>17964670</v>
      </c>
      <c r="D7" s="20">
        <f>C7-E7</f>
        <v>17964670</v>
      </c>
      <c r="E7" s="165">
        <v>0</v>
      </c>
      <c r="F7" s="20">
        <f>'Működési bevételek'!H10</f>
        <v>17964670</v>
      </c>
      <c r="G7" s="20">
        <f>F7-H7</f>
        <v>17964670</v>
      </c>
      <c r="H7" s="165">
        <v>0</v>
      </c>
      <c r="I7" s="20">
        <f>'Működési bevételek'!H12</f>
        <v>18315670</v>
      </c>
      <c r="J7" s="20">
        <f>I7-K7</f>
        <v>18315670</v>
      </c>
      <c r="K7" s="165">
        <v>0</v>
      </c>
      <c r="L7" s="21"/>
      <c r="M7" s="18"/>
      <c r="N7" s="14" t="s">
        <v>40</v>
      </c>
      <c r="O7" s="31">
        <f t="shared" ref="O7:T7" si="0">SUM(O6:O6)</f>
        <v>1946735464</v>
      </c>
      <c r="P7" s="31">
        <f t="shared" si="0"/>
        <v>1904609818</v>
      </c>
      <c r="Q7" s="31">
        <f t="shared" si="0"/>
        <v>42125646</v>
      </c>
      <c r="R7" s="31">
        <f t="shared" si="0"/>
        <v>1946735464</v>
      </c>
      <c r="S7" s="31">
        <f t="shared" si="0"/>
        <v>1904609818</v>
      </c>
      <c r="T7" s="31">
        <f t="shared" si="0"/>
        <v>42125646</v>
      </c>
      <c r="U7" s="31">
        <f t="shared" ref="U7:W7" si="1">SUM(U6:U6)</f>
        <v>148332444</v>
      </c>
      <c r="V7" s="31">
        <f t="shared" si="1"/>
        <v>148121644</v>
      </c>
      <c r="W7" s="31">
        <f t="shared" si="1"/>
        <v>210800</v>
      </c>
      <c r="X7" s="23"/>
      <c r="Y7" s="18" t="s">
        <v>36</v>
      </c>
      <c r="Z7" s="24">
        <f>C7</f>
        <v>17964670</v>
      </c>
      <c r="AA7" s="24">
        <f>F7</f>
        <v>17964670</v>
      </c>
      <c r="AB7" s="24">
        <f>I7</f>
        <v>18315670</v>
      </c>
      <c r="AC7" s="25"/>
      <c r="AD7" s="18" t="s">
        <v>37</v>
      </c>
      <c r="AE7" s="24">
        <f>C13</f>
        <v>34578231</v>
      </c>
      <c r="AF7" s="24">
        <f>F13</f>
        <v>34578231</v>
      </c>
      <c r="AG7" s="24">
        <f>I13</f>
        <v>1000000</v>
      </c>
    </row>
    <row r="8" spans="1:33" s="2" customFormat="1" ht="27" customHeight="1" thickBot="1" x14ac:dyDescent="0.25">
      <c r="A8" s="18" t="s">
        <v>38</v>
      </c>
      <c r="B8" s="30" t="s">
        <v>39</v>
      </c>
      <c r="C8" s="20">
        <f>'Működési bevételek'!I8</f>
        <v>0</v>
      </c>
      <c r="D8" s="20">
        <v>0</v>
      </c>
      <c r="E8" s="165">
        <f>C8</f>
        <v>0</v>
      </c>
      <c r="F8" s="20">
        <v>0</v>
      </c>
      <c r="G8" s="20">
        <v>0</v>
      </c>
      <c r="H8" s="165">
        <f>F8</f>
        <v>0</v>
      </c>
      <c r="I8" s="20">
        <v>0</v>
      </c>
      <c r="J8" s="20">
        <v>0</v>
      </c>
      <c r="K8" s="165">
        <f>I8</f>
        <v>0</v>
      </c>
      <c r="L8" s="21"/>
      <c r="M8" s="32" t="s">
        <v>45</v>
      </c>
      <c r="N8" s="14" t="s">
        <v>3</v>
      </c>
      <c r="O8" s="33">
        <f>'Felhalmozási kiadások'!I14</f>
        <v>34578231</v>
      </c>
      <c r="P8" s="34">
        <f>O8-Q8</f>
        <v>34578231</v>
      </c>
      <c r="Q8" s="35">
        <f>'[1]Felhalmozási kiadások'!I18</f>
        <v>0</v>
      </c>
      <c r="R8" s="33">
        <f>'Felhalmozási kiadások'!J17</f>
        <v>34578231</v>
      </c>
      <c r="S8" s="34">
        <f>'Felhalmozási kiadások'!I17</f>
        <v>34578231</v>
      </c>
      <c r="T8" s="35">
        <f>R8-S8</f>
        <v>0</v>
      </c>
      <c r="U8" s="33">
        <f>'Felhalmozási kiadások'!M17</f>
        <v>0</v>
      </c>
      <c r="V8" s="34">
        <f>'Felhalmozási kiadások'!L17</f>
        <v>0</v>
      </c>
      <c r="W8" s="35">
        <f>U8-V8</f>
        <v>0</v>
      </c>
      <c r="X8" s="23"/>
      <c r="Y8" s="18" t="s">
        <v>41</v>
      </c>
      <c r="Z8" s="24">
        <f>C8</f>
        <v>0</v>
      </c>
      <c r="AA8" s="24">
        <f>D8</f>
        <v>0</v>
      </c>
      <c r="AB8" s="24">
        <f>E8</f>
        <v>0</v>
      </c>
      <c r="AC8" s="25"/>
      <c r="AD8" s="18" t="s">
        <v>42</v>
      </c>
      <c r="AE8" s="24">
        <f>C14</f>
        <v>0</v>
      </c>
      <c r="AF8" s="24">
        <v>0</v>
      </c>
      <c r="AG8" s="24">
        <v>0</v>
      </c>
    </row>
    <row r="9" spans="1:33" s="2" customFormat="1" x14ac:dyDescent="0.2">
      <c r="A9" s="18" t="s">
        <v>43</v>
      </c>
      <c r="B9" s="19" t="s">
        <v>44</v>
      </c>
      <c r="C9" s="20">
        <f>'Működési bevételek'!F8</f>
        <v>0</v>
      </c>
      <c r="D9" s="20">
        <f>C9</f>
        <v>0</v>
      </c>
      <c r="E9" s="165">
        <f>C9-D9</f>
        <v>0</v>
      </c>
      <c r="F9" s="20">
        <f>'Működési bevételek'!I8</f>
        <v>0</v>
      </c>
      <c r="G9" s="20">
        <f>F9</f>
        <v>0</v>
      </c>
      <c r="H9" s="165">
        <f>F9-G9</f>
        <v>0</v>
      </c>
      <c r="I9" s="20">
        <v>0</v>
      </c>
      <c r="J9" s="20">
        <f>I9</f>
        <v>0</v>
      </c>
      <c r="K9" s="165">
        <f>I9-J9</f>
        <v>0</v>
      </c>
      <c r="L9" s="21"/>
      <c r="M9" s="32"/>
      <c r="N9" s="19" t="s">
        <v>47</v>
      </c>
      <c r="O9" s="40"/>
      <c r="P9" s="41"/>
      <c r="Q9" s="42"/>
      <c r="R9" s="40"/>
      <c r="S9" s="41"/>
      <c r="T9" s="42"/>
      <c r="U9" s="40"/>
      <c r="V9" s="41"/>
      <c r="W9" s="42"/>
      <c r="X9" s="23"/>
      <c r="Y9" s="18" t="s">
        <v>8</v>
      </c>
      <c r="Z9" s="24">
        <f>C9+C21</f>
        <v>0</v>
      </c>
      <c r="AA9" s="24">
        <f>D9+D21</f>
        <v>0</v>
      </c>
      <c r="AB9" s="24">
        <f>E9+E21</f>
        <v>0</v>
      </c>
      <c r="AC9" s="25"/>
      <c r="AD9" s="36" t="s">
        <v>46</v>
      </c>
      <c r="AE9" s="37">
        <v>0</v>
      </c>
      <c r="AF9" s="37">
        <v>0</v>
      </c>
      <c r="AG9" s="37">
        <v>0</v>
      </c>
    </row>
    <row r="10" spans="1:33" s="2" customFormat="1" ht="26.25" thickBot="1" x14ac:dyDescent="0.25">
      <c r="A10" s="36" t="s">
        <v>48</v>
      </c>
      <c r="B10" s="50" t="s">
        <v>49</v>
      </c>
      <c r="C10" s="39">
        <v>0</v>
      </c>
      <c r="D10" s="39">
        <f>C10-E10</f>
        <v>0</v>
      </c>
      <c r="E10" s="69">
        <v>0</v>
      </c>
      <c r="F10" s="39">
        <v>0</v>
      </c>
      <c r="G10" s="39">
        <f>F10-H10</f>
        <v>0</v>
      </c>
      <c r="H10" s="69">
        <v>0</v>
      </c>
      <c r="I10" s="39">
        <v>0</v>
      </c>
      <c r="J10" s="39">
        <f>I10-K10</f>
        <v>0</v>
      </c>
      <c r="K10" s="69">
        <v>0</v>
      </c>
      <c r="L10" s="21"/>
      <c r="M10" s="32" t="s">
        <v>211</v>
      </c>
      <c r="N10" s="30" t="s">
        <v>212</v>
      </c>
      <c r="O10" s="22">
        <v>0</v>
      </c>
      <c r="P10" s="22">
        <f>O10</f>
        <v>0</v>
      </c>
      <c r="Q10" s="45">
        <v>0</v>
      </c>
      <c r="R10" s="22">
        <v>0</v>
      </c>
      <c r="S10" s="22">
        <f>R10</f>
        <v>0</v>
      </c>
      <c r="T10" s="45">
        <v>0</v>
      </c>
      <c r="U10" s="22">
        <v>0</v>
      </c>
      <c r="V10" s="22">
        <f>U10</f>
        <v>0</v>
      </c>
      <c r="W10" s="45">
        <v>0</v>
      </c>
      <c r="X10" s="23"/>
      <c r="Y10" s="36" t="s">
        <v>210</v>
      </c>
      <c r="Z10" s="37">
        <v>0</v>
      </c>
      <c r="AA10" s="37">
        <v>0</v>
      </c>
      <c r="AB10" s="37">
        <f>I22</f>
        <v>8400000000</v>
      </c>
      <c r="AC10" s="25"/>
      <c r="AD10" s="36"/>
      <c r="AE10" s="37"/>
      <c r="AF10" s="37"/>
      <c r="AG10" s="37"/>
    </row>
    <row r="11" spans="1:33" s="2" customFormat="1" ht="26.25" thickBot="1" x14ac:dyDescent="0.25">
      <c r="A11" s="15"/>
      <c r="B11" s="17" t="s">
        <v>52</v>
      </c>
      <c r="C11" s="73">
        <f t="shared" ref="C11:H11" si="2">SUM(C6:C10)</f>
        <v>318569878</v>
      </c>
      <c r="D11" s="33">
        <f t="shared" si="2"/>
        <v>318569878</v>
      </c>
      <c r="E11" s="73">
        <f t="shared" si="2"/>
        <v>0</v>
      </c>
      <c r="F11" s="73">
        <f t="shared" si="2"/>
        <v>318569878</v>
      </c>
      <c r="G11" s="33">
        <f t="shared" si="2"/>
        <v>318569878</v>
      </c>
      <c r="H11" s="73">
        <f t="shared" si="2"/>
        <v>0</v>
      </c>
      <c r="I11" s="73">
        <f t="shared" ref="I11:K11" si="3">SUM(I6:I10)</f>
        <v>301292116</v>
      </c>
      <c r="J11" s="33">
        <f t="shared" si="3"/>
        <v>301292116</v>
      </c>
      <c r="K11" s="73">
        <f t="shared" si="3"/>
        <v>0</v>
      </c>
      <c r="L11" s="21"/>
      <c r="M11" s="18" t="s">
        <v>53</v>
      </c>
      <c r="N11" s="50" t="s">
        <v>54</v>
      </c>
      <c r="O11" s="51">
        <v>0</v>
      </c>
      <c r="P11" s="52">
        <f>O11</f>
        <v>0</v>
      </c>
      <c r="Q11" s="29">
        <v>0</v>
      </c>
      <c r="R11" s="51">
        <v>0</v>
      </c>
      <c r="S11" s="52">
        <f>R11</f>
        <v>0</v>
      </c>
      <c r="T11" s="29">
        <v>0</v>
      </c>
      <c r="U11" s="51">
        <f>'Működési kiadások'!L13</f>
        <v>9500000000</v>
      </c>
      <c r="V11" s="52">
        <v>0</v>
      </c>
      <c r="W11" s="29">
        <v>9500000000</v>
      </c>
      <c r="X11" s="23"/>
      <c r="Y11" s="46" t="s">
        <v>50</v>
      </c>
      <c r="Z11" s="47">
        <f>C10</f>
        <v>0</v>
      </c>
      <c r="AA11" s="47">
        <f>D10</f>
        <v>0</v>
      </c>
      <c r="AB11" s="47">
        <f>E10</f>
        <v>0</v>
      </c>
      <c r="AC11" s="25"/>
      <c r="AD11" s="17" t="s">
        <v>51</v>
      </c>
      <c r="AE11" s="48">
        <f>SUM(AE6:AE10)</f>
        <v>34578231</v>
      </c>
      <c r="AF11" s="48">
        <f>SUM(AF6:AF10)</f>
        <v>34578231</v>
      </c>
      <c r="AG11" s="48">
        <f>SUM(AG6:AG10)</f>
        <v>1000000</v>
      </c>
    </row>
    <row r="12" spans="1:33" s="2" customFormat="1" ht="26.25" thickBot="1" x14ac:dyDescent="0.25">
      <c r="A12" s="26" t="s">
        <v>56</v>
      </c>
      <c r="B12" s="53" t="s">
        <v>57</v>
      </c>
      <c r="C12" s="54">
        <f>'Felhalmozási bevételek'!E8</f>
        <v>0</v>
      </c>
      <c r="D12" s="54">
        <v>0</v>
      </c>
      <c r="E12" s="164">
        <f>C12-D12</f>
        <v>0</v>
      </c>
      <c r="F12" s="54">
        <f>'Felhalmozási bevételek'!H8</f>
        <v>0</v>
      </c>
      <c r="G12" s="54">
        <v>0</v>
      </c>
      <c r="H12" s="164">
        <f>F12-G12</f>
        <v>0</v>
      </c>
      <c r="I12" s="54">
        <v>0</v>
      </c>
      <c r="J12" s="54">
        <v>0</v>
      </c>
      <c r="K12" s="164">
        <f>I12-J12</f>
        <v>0</v>
      </c>
      <c r="L12" s="49"/>
      <c r="M12" s="46" t="s">
        <v>58</v>
      </c>
      <c r="N12" s="55" t="s">
        <v>59</v>
      </c>
      <c r="O12" s="56">
        <v>0</v>
      </c>
      <c r="P12" s="57">
        <f>O12</f>
        <v>0</v>
      </c>
      <c r="Q12" s="58">
        <v>0</v>
      </c>
      <c r="R12" s="56">
        <v>0</v>
      </c>
      <c r="S12" s="57">
        <f>R12</f>
        <v>0</v>
      </c>
      <c r="T12" s="58">
        <v>0</v>
      </c>
      <c r="U12" s="56">
        <v>0</v>
      </c>
      <c r="V12" s="57">
        <f>U12</f>
        <v>0</v>
      </c>
      <c r="W12" s="58">
        <v>0</v>
      </c>
      <c r="X12" s="23"/>
      <c r="Y12" s="17" t="s">
        <v>52</v>
      </c>
      <c r="Z12" s="48">
        <f>C11+C21</f>
        <v>318569878</v>
      </c>
      <c r="AA12" s="48">
        <f>D11+D21</f>
        <v>318569878</v>
      </c>
      <c r="AB12" s="48">
        <f>SUM(AB6:AB11)</f>
        <v>8701292116</v>
      </c>
      <c r="AC12" s="25"/>
      <c r="AD12" s="17" t="s">
        <v>55</v>
      </c>
      <c r="AE12" s="48">
        <f>C17</f>
        <v>0</v>
      </c>
      <c r="AF12" s="48">
        <f>D17</f>
        <v>0</v>
      </c>
      <c r="AG12" s="48">
        <f>E17</f>
        <v>0</v>
      </c>
    </row>
    <row r="13" spans="1:33" s="2" customFormat="1" ht="15" thickBot="1" x14ac:dyDescent="0.25">
      <c r="A13" s="18" t="s">
        <v>61</v>
      </c>
      <c r="B13" s="59" t="s">
        <v>37</v>
      </c>
      <c r="C13" s="20">
        <f>'Felhalmozási bevételek'!F14</f>
        <v>34578231</v>
      </c>
      <c r="D13" s="20">
        <v>0</v>
      </c>
      <c r="E13" s="165">
        <f>C13-D13</f>
        <v>34578231</v>
      </c>
      <c r="F13" s="20">
        <f>'Felhalmozási bevételek'!F14</f>
        <v>34578231</v>
      </c>
      <c r="G13" s="20">
        <v>0</v>
      </c>
      <c r="H13" s="165">
        <f>F13-G13</f>
        <v>34578231</v>
      </c>
      <c r="I13" s="20">
        <f>'Felhalmozási bevételek'!F13</f>
        <v>1000000</v>
      </c>
      <c r="J13" s="20">
        <v>0</v>
      </c>
      <c r="K13" s="165">
        <f>I13-J13</f>
        <v>1000000</v>
      </c>
      <c r="L13" s="21"/>
      <c r="M13" s="23"/>
      <c r="N13" s="60"/>
      <c r="O13" s="61"/>
      <c r="P13" s="61"/>
      <c r="Q13" s="62"/>
      <c r="R13" s="61"/>
      <c r="S13" s="61"/>
      <c r="T13" s="62"/>
      <c r="U13" s="61"/>
      <c r="V13" s="61"/>
      <c r="W13" s="62"/>
      <c r="X13" s="23"/>
      <c r="Y13" s="26" t="s">
        <v>60</v>
      </c>
      <c r="Z13" s="27">
        <v>0</v>
      </c>
      <c r="AA13" s="27">
        <v>0</v>
      </c>
      <c r="AB13" s="27">
        <v>0</v>
      </c>
      <c r="AC13" s="25"/>
      <c r="AD13" s="17" t="s">
        <v>7</v>
      </c>
      <c r="AE13" s="48">
        <f>SUM(AE11:AE12)</f>
        <v>34578231</v>
      </c>
      <c r="AF13" s="48">
        <f>SUM(AF11:AF12)</f>
        <v>34578231</v>
      </c>
      <c r="AG13" s="48">
        <f>SUM(AG11:AG12)</f>
        <v>1000000</v>
      </c>
    </row>
    <row r="14" spans="1:33" s="2" customFormat="1" ht="26.25" thickBot="1" x14ac:dyDescent="0.25">
      <c r="A14" s="36" t="s">
        <v>63</v>
      </c>
      <c r="B14" s="19" t="s">
        <v>42</v>
      </c>
      <c r="C14" s="20">
        <f>'Felhalmozási bevételek'!G8</f>
        <v>0</v>
      </c>
      <c r="D14" s="20">
        <f>C14-E14</f>
        <v>0</v>
      </c>
      <c r="E14" s="165">
        <v>0</v>
      </c>
      <c r="F14" s="20">
        <f>'Felhalmozási bevételek'!J8</f>
        <v>0</v>
      </c>
      <c r="G14" s="20">
        <f>F14-H14</f>
        <v>0</v>
      </c>
      <c r="H14" s="165">
        <v>0</v>
      </c>
      <c r="I14" s="20">
        <f>'Felhalmozási bevételek'!M8</f>
        <v>0</v>
      </c>
      <c r="J14" s="20">
        <f>I14-K14</f>
        <v>0</v>
      </c>
      <c r="K14" s="165">
        <v>0</v>
      </c>
      <c r="L14" s="21"/>
      <c r="M14" s="23"/>
      <c r="N14" s="65"/>
      <c r="O14" s="66"/>
      <c r="P14" s="66"/>
      <c r="Q14" s="67"/>
      <c r="R14" s="66"/>
      <c r="S14" s="66"/>
      <c r="T14" s="67"/>
      <c r="U14" s="66"/>
      <c r="V14" s="66"/>
      <c r="W14" s="67"/>
      <c r="X14" s="23"/>
      <c r="Y14" s="63" t="s">
        <v>62</v>
      </c>
      <c r="Z14" s="64">
        <v>1628165586</v>
      </c>
      <c r="AA14" s="64">
        <f>F16</f>
        <v>1628165586</v>
      </c>
      <c r="AB14" s="64">
        <f>I16</f>
        <v>1628165586</v>
      </c>
      <c r="AC14" s="25"/>
      <c r="AD14" s="18"/>
      <c r="AE14" s="27"/>
      <c r="AF14" s="27"/>
      <c r="AG14" s="27"/>
    </row>
    <row r="15" spans="1:33" s="2" customFormat="1" ht="15" thickBot="1" x14ac:dyDescent="0.25">
      <c r="A15" s="15"/>
      <c r="B15" s="14" t="s">
        <v>67</v>
      </c>
      <c r="C15" s="33">
        <f t="shared" ref="C15:H15" si="4">SUM(C12:C14)</f>
        <v>34578231</v>
      </c>
      <c r="D15" s="33">
        <f t="shared" si="4"/>
        <v>0</v>
      </c>
      <c r="E15" s="73">
        <f t="shared" si="4"/>
        <v>34578231</v>
      </c>
      <c r="F15" s="33">
        <f t="shared" si="4"/>
        <v>34578231</v>
      </c>
      <c r="G15" s="33">
        <f t="shared" si="4"/>
        <v>0</v>
      </c>
      <c r="H15" s="73">
        <f t="shared" si="4"/>
        <v>34578231</v>
      </c>
      <c r="I15" s="33">
        <f t="shared" ref="I15:K15" si="5">SUM(I12:I14)</f>
        <v>1000000</v>
      </c>
      <c r="J15" s="33">
        <f t="shared" si="5"/>
        <v>0</v>
      </c>
      <c r="K15" s="73">
        <f t="shared" si="5"/>
        <v>1000000</v>
      </c>
      <c r="L15" s="21"/>
      <c r="M15" s="23"/>
      <c r="N15" s="65"/>
      <c r="O15" s="66"/>
      <c r="P15" s="66"/>
      <c r="Q15" s="67"/>
      <c r="R15" s="66"/>
      <c r="S15" s="66"/>
      <c r="T15" s="67"/>
      <c r="U15" s="66"/>
      <c r="V15" s="66"/>
      <c r="W15" s="67"/>
      <c r="X15" s="23"/>
      <c r="Y15" s="17" t="s">
        <v>64</v>
      </c>
      <c r="Z15" s="48">
        <f>Z12+Z14</f>
        <v>1946735464</v>
      </c>
      <c r="AA15" s="48">
        <f>AA12+AA14</f>
        <v>1946735464</v>
      </c>
      <c r="AB15" s="48">
        <f>AB12+AB14</f>
        <v>10329457702</v>
      </c>
      <c r="AC15" s="25"/>
      <c r="AD15" s="68" t="s">
        <v>65</v>
      </c>
      <c r="AE15" s="69">
        <f>C19</f>
        <v>0</v>
      </c>
      <c r="AF15" s="69">
        <f>D19</f>
        <v>0</v>
      </c>
      <c r="AG15" s="69">
        <f>E19</f>
        <v>0</v>
      </c>
    </row>
    <row r="16" spans="1:33" s="2" customFormat="1" ht="15" thickBot="1" x14ac:dyDescent="0.25">
      <c r="A16" s="26" t="s">
        <v>12</v>
      </c>
      <c r="B16" s="38" t="s">
        <v>68</v>
      </c>
      <c r="C16" s="39">
        <f>'Működési bevételek'!K8</f>
        <v>1628165586</v>
      </c>
      <c r="D16" s="20">
        <f>C16-E16</f>
        <v>1620618171</v>
      </c>
      <c r="E16" s="165">
        <v>7547415</v>
      </c>
      <c r="F16" s="39">
        <f>'Működési bevételek'!K10</f>
        <v>1628165586</v>
      </c>
      <c r="G16" s="20">
        <f>F16-H16</f>
        <v>1620618171</v>
      </c>
      <c r="H16" s="165">
        <v>7547415</v>
      </c>
      <c r="I16" s="39">
        <f>'Működési bevételek'!K12</f>
        <v>1628165586</v>
      </c>
      <c r="J16" s="20">
        <f>I16-K16</f>
        <v>528954786</v>
      </c>
      <c r="K16" s="165">
        <v>1099210800</v>
      </c>
      <c r="L16" s="21"/>
      <c r="M16" s="74"/>
      <c r="N16" s="65"/>
      <c r="O16" s="66"/>
      <c r="P16" s="66"/>
      <c r="Q16" s="67"/>
      <c r="R16" s="66"/>
      <c r="S16" s="66"/>
      <c r="T16" s="67"/>
      <c r="U16" s="66"/>
      <c r="V16" s="66"/>
      <c r="W16" s="67"/>
      <c r="X16" s="23"/>
      <c r="Y16" s="70" t="s">
        <v>31</v>
      </c>
      <c r="Z16" s="71"/>
      <c r="AA16" s="71"/>
      <c r="AB16" s="71"/>
      <c r="AC16" s="25"/>
      <c r="AD16" s="72" t="s">
        <v>66</v>
      </c>
      <c r="AE16" s="73">
        <f>SUM(AE14:AE15)</f>
        <v>0</v>
      </c>
      <c r="AF16" s="73">
        <f>SUM(AF14:AF15)</f>
        <v>0</v>
      </c>
      <c r="AG16" s="73">
        <f>SUM(AG14:AG15)</f>
        <v>0</v>
      </c>
    </row>
    <row r="17" spans="1:33" s="2" customFormat="1" ht="39" thickBot="1" x14ac:dyDescent="0.25">
      <c r="A17" s="36" t="s">
        <v>69</v>
      </c>
      <c r="B17" s="50" t="s">
        <v>70</v>
      </c>
      <c r="C17" s="44">
        <f>'Felhalmozási bevételek'!H8</f>
        <v>0</v>
      </c>
      <c r="D17" s="39">
        <v>0</v>
      </c>
      <c r="E17" s="69">
        <v>0</v>
      </c>
      <c r="F17" s="44">
        <v>0</v>
      </c>
      <c r="G17" s="39">
        <v>0</v>
      </c>
      <c r="H17" s="69">
        <v>0</v>
      </c>
      <c r="I17" s="44">
        <v>0</v>
      </c>
      <c r="J17" s="39">
        <v>0</v>
      </c>
      <c r="K17" s="69">
        <v>0</v>
      </c>
      <c r="L17" s="49"/>
      <c r="M17" s="74"/>
      <c r="N17" s="65"/>
      <c r="O17" s="66"/>
      <c r="P17" s="66"/>
      <c r="Q17" s="67"/>
      <c r="R17" s="66"/>
      <c r="S17" s="66"/>
      <c r="T17" s="67"/>
      <c r="U17" s="66"/>
      <c r="V17" s="66"/>
      <c r="W17" s="67"/>
      <c r="X17" s="23"/>
      <c r="Y17" s="77" t="s">
        <v>160</v>
      </c>
      <c r="Z17" s="47">
        <f>'Működési kiadások'!M14</f>
        <v>1946735464</v>
      </c>
      <c r="AA17" s="47">
        <f>R7</f>
        <v>1946735464</v>
      </c>
      <c r="AB17" s="47">
        <f>U7</f>
        <v>148332444</v>
      </c>
      <c r="AC17" s="25"/>
      <c r="AD17" s="76" t="s">
        <v>10</v>
      </c>
      <c r="AE17" s="73">
        <v>0</v>
      </c>
      <c r="AF17" s="73">
        <v>0</v>
      </c>
      <c r="AG17" s="73">
        <v>0</v>
      </c>
    </row>
    <row r="18" spans="1:33" s="2" customFormat="1" ht="15" thickBot="1" x14ac:dyDescent="0.25">
      <c r="A18" s="15"/>
      <c r="B18" s="14" t="s">
        <v>7</v>
      </c>
      <c r="C18" s="33">
        <f>C11+C16+C15</f>
        <v>1981313695</v>
      </c>
      <c r="D18" s="33">
        <f t="shared" ref="D18:E18" si="6">D11+D16+D15</f>
        <v>1939188049</v>
      </c>
      <c r="E18" s="73">
        <f t="shared" si="6"/>
        <v>42125646</v>
      </c>
      <c r="F18" s="33">
        <f>F11+F16+F15</f>
        <v>1981313695</v>
      </c>
      <c r="G18" s="33">
        <f t="shared" ref="G18:H18" si="7">G11+G16+G15</f>
        <v>1939188049</v>
      </c>
      <c r="H18" s="73">
        <f t="shared" si="7"/>
        <v>42125646</v>
      </c>
      <c r="I18" s="33">
        <f>I11+I16+I15</f>
        <v>1930457702</v>
      </c>
      <c r="J18" s="33">
        <f t="shared" ref="J18:K18" si="8">J11+J16+J15</f>
        <v>830246902</v>
      </c>
      <c r="K18" s="73">
        <f t="shared" si="8"/>
        <v>1100210800</v>
      </c>
      <c r="L18" s="21"/>
      <c r="M18" s="23"/>
      <c r="N18" s="65"/>
      <c r="O18" s="66"/>
      <c r="P18" s="66"/>
      <c r="Q18" s="67"/>
      <c r="R18" s="66"/>
      <c r="S18" s="66"/>
      <c r="T18" s="67"/>
      <c r="U18" s="66"/>
      <c r="V18" s="66"/>
      <c r="W18" s="67"/>
      <c r="X18" s="23"/>
      <c r="Y18" s="17" t="s">
        <v>40</v>
      </c>
      <c r="Z18" s="48">
        <f>SUM(Z17:Z17)</f>
        <v>1946735464</v>
      </c>
      <c r="AA18" s="48">
        <f>SUM(AA17:AA17)</f>
        <v>1946735464</v>
      </c>
      <c r="AB18" s="48">
        <f>SUM(AB17:AB17)</f>
        <v>148332444</v>
      </c>
      <c r="AC18" s="25"/>
      <c r="AD18" s="18"/>
      <c r="AE18" s="37"/>
      <c r="AF18" s="37"/>
      <c r="AG18" s="37"/>
    </row>
    <row r="19" spans="1:33" s="2" customFormat="1" ht="26.25" thickBot="1" x14ac:dyDescent="0.25">
      <c r="A19" s="26" t="s">
        <v>72</v>
      </c>
      <c r="B19" s="19" t="s">
        <v>73</v>
      </c>
      <c r="C19" s="20">
        <v>0</v>
      </c>
      <c r="D19" s="20">
        <f>C19</f>
        <v>0</v>
      </c>
      <c r="E19" s="164">
        <v>0</v>
      </c>
      <c r="F19" s="20">
        <v>0</v>
      </c>
      <c r="G19" s="20">
        <f>F19</f>
        <v>0</v>
      </c>
      <c r="H19" s="164">
        <v>0</v>
      </c>
      <c r="I19" s="20">
        <v>0</v>
      </c>
      <c r="J19" s="20">
        <f>I19</f>
        <v>0</v>
      </c>
      <c r="K19" s="164">
        <v>0</v>
      </c>
      <c r="L19" s="21"/>
      <c r="M19" s="74"/>
      <c r="N19" s="65"/>
      <c r="O19" s="66"/>
      <c r="P19" s="66"/>
      <c r="Q19" s="67"/>
      <c r="R19" s="66"/>
      <c r="S19" s="66"/>
      <c r="T19" s="67"/>
      <c r="U19" s="66"/>
      <c r="V19" s="66"/>
      <c r="W19" s="67"/>
      <c r="X19" s="23"/>
      <c r="Y19" s="63" t="s">
        <v>212</v>
      </c>
      <c r="Z19" s="64">
        <v>0</v>
      </c>
      <c r="AA19" s="64">
        <v>0</v>
      </c>
      <c r="AB19" s="64">
        <v>9500000000</v>
      </c>
      <c r="AC19" s="25"/>
      <c r="AD19" s="17" t="s">
        <v>71</v>
      </c>
      <c r="AE19" s="48">
        <v>34578231</v>
      </c>
      <c r="AF19" s="48">
        <v>34578231</v>
      </c>
      <c r="AG19" s="48">
        <v>0</v>
      </c>
    </row>
    <row r="20" spans="1:33" s="2" customFormat="1" ht="15" thickBot="1" x14ac:dyDescent="0.25">
      <c r="A20" s="18" t="s">
        <v>75</v>
      </c>
      <c r="B20" s="19" t="s">
        <v>76</v>
      </c>
      <c r="C20" s="20">
        <v>0</v>
      </c>
      <c r="D20" s="20"/>
      <c r="E20" s="164"/>
      <c r="F20" s="20">
        <v>0</v>
      </c>
      <c r="G20" s="20"/>
      <c r="H20" s="164"/>
      <c r="I20" s="20">
        <v>0</v>
      </c>
      <c r="J20" s="20">
        <v>0</v>
      </c>
      <c r="K20" s="164">
        <v>0</v>
      </c>
      <c r="L20" s="49"/>
      <c r="M20" s="23"/>
      <c r="N20" s="79"/>
      <c r="O20" s="80"/>
      <c r="P20" s="80"/>
      <c r="Q20" s="81"/>
      <c r="R20" s="80"/>
      <c r="S20" s="80"/>
      <c r="T20" s="81"/>
      <c r="U20" s="80"/>
      <c r="V20" s="80"/>
      <c r="W20" s="81"/>
      <c r="X20" s="23"/>
      <c r="Y20" s="17" t="s">
        <v>74</v>
      </c>
      <c r="Z20" s="48">
        <v>0</v>
      </c>
      <c r="AA20" s="48">
        <v>0</v>
      </c>
      <c r="AB20" s="48">
        <v>0</v>
      </c>
      <c r="AC20" s="25"/>
      <c r="AD20" s="18"/>
      <c r="AE20" s="27"/>
      <c r="AF20" s="27"/>
      <c r="AG20" s="27"/>
    </row>
    <row r="21" spans="1:33" s="2" customFormat="1" ht="15" thickBot="1" x14ac:dyDescent="0.25">
      <c r="A21" s="18" t="s">
        <v>77</v>
      </c>
      <c r="B21" s="30" t="s">
        <v>78</v>
      </c>
      <c r="C21" s="20">
        <v>0</v>
      </c>
      <c r="D21" s="20">
        <f>C21</f>
        <v>0</v>
      </c>
      <c r="E21" s="164">
        <v>0</v>
      </c>
      <c r="F21" s="20">
        <v>0</v>
      </c>
      <c r="G21" s="20">
        <f>F21</f>
        <v>0</v>
      </c>
      <c r="H21" s="164">
        <v>0</v>
      </c>
      <c r="I21" s="20">
        <v>0</v>
      </c>
      <c r="J21" s="20">
        <f>I21</f>
        <v>0</v>
      </c>
      <c r="K21" s="164">
        <v>0</v>
      </c>
      <c r="L21" s="21"/>
      <c r="M21" s="23"/>
      <c r="N21" s="79"/>
      <c r="O21" s="80"/>
      <c r="P21" s="80"/>
      <c r="Q21" s="81"/>
      <c r="R21" s="80"/>
      <c r="S21" s="80"/>
      <c r="T21" s="81"/>
      <c r="U21" s="80"/>
      <c r="V21" s="80"/>
      <c r="W21" s="81"/>
      <c r="X21" s="23"/>
      <c r="Y21" s="78"/>
      <c r="Z21" s="64"/>
      <c r="AA21" s="64"/>
      <c r="AB21" s="64"/>
      <c r="AC21" s="25"/>
      <c r="AD21" s="18"/>
      <c r="AE21" s="24"/>
      <c r="AF21" s="24"/>
      <c r="AG21" s="24"/>
    </row>
    <row r="22" spans="1:33" s="2" customFormat="1" ht="15" thickBot="1" x14ac:dyDescent="0.25">
      <c r="A22" s="212" t="s">
        <v>209</v>
      </c>
      <c r="B22" s="43" t="s">
        <v>210</v>
      </c>
      <c r="C22" s="44">
        <v>0</v>
      </c>
      <c r="D22" s="44">
        <v>0</v>
      </c>
      <c r="E22" s="164">
        <v>0</v>
      </c>
      <c r="F22" s="44">
        <v>0</v>
      </c>
      <c r="G22" s="44">
        <v>0</v>
      </c>
      <c r="H22" s="164">
        <v>0</v>
      </c>
      <c r="I22" s="44">
        <f>'Működési bevételek'!K13</f>
        <v>8400000000</v>
      </c>
      <c r="J22" s="44">
        <v>0</v>
      </c>
      <c r="K22" s="164">
        <v>8400000000</v>
      </c>
      <c r="L22" s="21"/>
      <c r="M22" s="23"/>
      <c r="N22" s="65"/>
      <c r="O22" s="66"/>
      <c r="P22" s="66"/>
      <c r="Q22" s="67"/>
      <c r="R22" s="66"/>
      <c r="S22" s="66"/>
      <c r="T22" s="67"/>
      <c r="U22" s="66"/>
      <c r="V22" s="66"/>
      <c r="W22" s="67"/>
      <c r="X22" s="23"/>
      <c r="Y22" s="17" t="s">
        <v>71</v>
      </c>
      <c r="Z22" s="48">
        <f>SUM(Z18:Z21)</f>
        <v>1946735464</v>
      </c>
      <c r="AA22" s="48">
        <f>SUM(AA18:AA21)</f>
        <v>1946735464</v>
      </c>
      <c r="AB22" s="48">
        <f>SUM(AB18:AB21)</f>
        <v>9648332444</v>
      </c>
      <c r="AC22" s="25"/>
      <c r="AD22" s="36"/>
      <c r="AE22" s="37"/>
      <c r="AF22" s="37"/>
      <c r="AG22" s="37"/>
    </row>
    <row r="23" spans="1:33" s="2" customFormat="1" ht="15" thickBot="1" x14ac:dyDescent="0.25">
      <c r="A23" s="213" t="s">
        <v>79</v>
      </c>
      <c r="B23" s="14" t="s">
        <v>80</v>
      </c>
      <c r="C23" s="31">
        <f t="shared" ref="C23:H23" si="9">SUM(C19:C22)</f>
        <v>0</v>
      </c>
      <c r="D23" s="31">
        <f t="shared" si="9"/>
        <v>0</v>
      </c>
      <c r="E23" s="48">
        <f t="shared" si="9"/>
        <v>0</v>
      </c>
      <c r="F23" s="31">
        <f t="shared" si="9"/>
        <v>0</v>
      </c>
      <c r="G23" s="31">
        <f t="shared" si="9"/>
        <v>0</v>
      </c>
      <c r="H23" s="48">
        <f t="shared" si="9"/>
        <v>0</v>
      </c>
      <c r="I23" s="33">
        <f t="shared" ref="I23:K23" si="10">SUM(I19:I22)</f>
        <v>8400000000</v>
      </c>
      <c r="J23" s="33">
        <f t="shared" si="10"/>
        <v>0</v>
      </c>
      <c r="K23" s="73">
        <f t="shared" si="10"/>
        <v>8400000000</v>
      </c>
      <c r="L23" s="21"/>
      <c r="M23" s="23"/>
      <c r="N23" s="82"/>
      <c r="O23" s="66"/>
      <c r="P23" s="66"/>
      <c r="Q23" s="67"/>
      <c r="R23" s="66"/>
      <c r="S23" s="66"/>
      <c r="T23" s="67"/>
      <c r="U23" s="66"/>
      <c r="V23" s="66"/>
      <c r="W23" s="67"/>
      <c r="X23" s="23"/>
      <c r="Y23" s="78"/>
      <c r="Z23" s="83"/>
      <c r="AA23" s="83"/>
      <c r="AB23" s="83"/>
      <c r="AC23" s="25"/>
      <c r="AD23" s="17"/>
      <c r="AE23" s="48"/>
      <c r="AF23" s="48"/>
      <c r="AG23" s="48"/>
    </row>
    <row r="24" spans="1:33" s="2" customFormat="1" ht="15" thickBot="1" x14ac:dyDescent="0.25">
      <c r="A24" s="15"/>
      <c r="B24" s="14"/>
      <c r="C24" s="31">
        <v>0</v>
      </c>
      <c r="D24" s="31">
        <v>0</v>
      </c>
      <c r="E24" s="48">
        <v>0</v>
      </c>
      <c r="F24" s="31">
        <v>0</v>
      </c>
      <c r="G24" s="31">
        <v>0</v>
      </c>
      <c r="H24" s="48">
        <v>0</v>
      </c>
      <c r="I24" s="33">
        <v>0</v>
      </c>
      <c r="J24" s="33">
        <v>0</v>
      </c>
      <c r="K24" s="73">
        <v>0</v>
      </c>
      <c r="L24" s="21"/>
      <c r="M24" s="23"/>
      <c r="N24" s="65"/>
      <c r="O24" s="66"/>
      <c r="P24" s="66"/>
      <c r="Q24" s="67"/>
      <c r="R24" s="66"/>
      <c r="S24" s="66"/>
      <c r="T24" s="67"/>
      <c r="U24" s="66"/>
      <c r="V24" s="66"/>
      <c r="W24" s="67"/>
      <c r="X24" s="23"/>
      <c r="Y24" s="18"/>
      <c r="Z24" s="18"/>
      <c r="AA24" s="18"/>
      <c r="AB24" s="18"/>
      <c r="AC24" s="25"/>
      <c r="AD24" s="17"/>
      <c r="AE24" s="48"/>
      <c r="AF24" s="48"/>
      <c r="AG24" s="48"/>
    </row>
    <row r="25" spans="1:33" s="2" customFormat="1" ht="15" thickBot="1" x14ac:dyDescent="0.25">
      <c r="A25" s="214"/>
      <c r="B25" s="14" t="s">
        <v>82</v>
      </c>
      <c r="C25" s="31">
        <f>C24+C23+C18</f>
        <v>1981313695</v>
      </c>
      <c r="D25" s="31">
        <f>D18+D23+D24</f>
        <v>1939188049</v>
      </c>
      <c r="E25" s="48">
        <f>E18+E23+E24</f>
        <v>42125646</v>
      </c>
      <c r="F25" s="31">
        <f>F24+F23+F18</f>
        <v>1981313695</v>
      </c>
      <c r="G25" s="31">
        <f>G18+G23+G24</f>
        <v>1939188049</v>
      </c>
      <c r="H25" s="48">
        <f>H18+H23+H24</f>
        <v>42125646</v>
      </c>
      <c r="I25" s="33">
        <f>I24+I23+I18</f>
        <v>10330457702</v>
      </c>
      <c r="J25" s="33">
        <f>J18+J23+J24</f>
        <v>830246902</v>
      </c>
      <c r="K25" s="73">
        <f>K18+K23+K24</f>
        <v>9500210800</v>
      </c>
      <c r="L25" s="21"/>
      <c r="M25" s="23"/>
      <c r="N25" s="65"/>
      <c r="O25" s="66"/>
      <c r="P25" s="66"/>
      <c r="Q25" s="67"/>
      <c r="R25" s="66"/>
      <c r="S25" s="66"/>
      <c r="T25" s="67"/>
      <c r="U25" s="66"/>
      <c r="V25" s="66"/>
      <c r="W25" s="67"/>
      <c r="X25" s="23"/>
      <c r="Y25" s="18"/>
      <c r="Z25" s="18"/>
      <c r="AA25" s="18"/>
      <c r="AB25" s="18"/>
      <c r="AC25" s="25"/>
      <c r="AD25" s="17"/>
      <c r="AE25" s="48"/>
      <c r="AF25" s="48"/>
      <c r="AG25" s="48"/>
    </row>
    <row r="26" spans="1:33" s="2" customFormat="1" ht="39" thickBot="1" x14ac:dyDescent="0.25">
      <c r="A26" s="15"/>
      <c r="B26" s="85" t="s">
        <v>83</v>
      </c>
      <c r="C26" s="86"/>
      <c r="D26" s="87">
        <f>P27</f>
        <v>0</v>
      </c>
      <c r="E26" s="86"/>
      <c r="F26" s="86"/>
      <c r="G26" s="87">
        <f>Y27</f>
        <v>0</v>
      </c>
      <c r="H26" s="86"/>
      <c r="I26" s="290"/>
      <c r="J26" s="291">
        <f>AB27</f>
        <v>0</v>
      </c>
      <c r="K26" s="290"/>
      <c r="L26" s="21"/>
      <c r="M26" s="23"/>
      <c r="N26" s="89" t="s">
        <v>84</v>
      </c>
      <c r="O26" s="90">
        <f t="shared" ref="O26:T26" si="11">O7+O8+O10+O11+O12</f>
        <v>1981313695</v>
      </c>
      <c r="P26" s="90">
        <f t="shared" si="11"/>
        <v>1939188049</v>
      </c>
      <c r="Q26" s="90">
        <f t="shared" si="11"/>
        <v>42125646</v>
      </c>
      <c r="R26" s="90">
        <f t="shared" si="11"/>
        <v>1981313695</v>
      </c>
      <c r="S26" s="90">
        <f t="shared" si="11"/>
        <v>1939188049</v>
      </c>
      <c r="T26" s="90">
        <f t="shared" si="11"/>
        <v>42125646</v>
      </c>
      <c r="U26" s="90">
        <f t="shared" ref="U26:W26" si="12">U7+U8+U10+U11+U12</f>
        <v>9648332444</v>
      </c>
      <c r="V26" s="90">
        <f t="shared" si="12"/>
        <v>148121644</v>
      </c>
      <c r="W26" s="355">
        <f t="shared" si="12"/>
        <v>9500210800</v>
      </c>
      <c r="X26" s="23"/>
      <c r="Y26" s="204" t="s">
        <v>81</v>
      </c>
      <c r="Z26" s="246">
        <f>Z15-Z22</f>
        <v>0</v>
      </c>
      <c r="AA26" s="246">
        <f>AA15-AA22</f>
        <v>0</v>
      </c>
      <c r="AB26" s="246">
        <f>AB15-AB22</f>
        <v>681125258</v>
      </c>
      <c r="AC26" s="247"/>
      <c r="AD26" s="204" t="s">
        <v>81</v>
      </c>
      <c r="AE26" s="246">
        <f>AE19-AE13</f>
        <v>0</v>
      </c>
      <c r="AF26" s="246">
        <f>AF19-AF13</f>
        <v>0</v>
      </c>
      <c r="AG26" s="246">
        <f>AG13-AG19</f>
        <v>1000000</v>
      </c>
    </row>
    <row r="27" spans="1:33" s="2" customFormat="1" ht="39" thickBot="1" x14ac:dyDescent="0.25">
      <c r="B27" s="91"/>
      <c r="C27" s="140"/>
      <c r="D27" s="9"/>
      <c r="E27" s="9"/>
      <c r="F27" s="9"/>
      <c r="G27" s="9"/>
      <c r="H27" s="9"/>
      <c r="I27" s="9"/>
      <c r="J27" s="9"/>
      <c r="K27" s="9"/>
      <c r="L27" s="84"/>
      <c r="N27" s="92" t="s">
        <v>83</v>
      </c>
      <c r="P27" s="87">
        <v>0</v>
      </c>
      <c r="S27" s="87">
        <v>0</v>
      </c>
      <c r="V27" s="87">
        <v>0</v>
      </c>
      <c r="X27" s="23"/>
      <c r="Z27" s="9"/>
      <c r="AA27" s="9"/>
      <c r="AB27" s="9"/>
      <c r="AC27" s="25"/>
      <c r="AD27" s="9"/>
      <c r="AE27" s="9"/>
    </row>
    <row r="28" spans="1:33" s="2" customFormat="1" x14ac:dyDescent="0.2">
      <c r="A28" s="23"/>
      <c r="B28" s="150" t="s">
        <v>196</v>
      </c>
      <c r="C28" s="220"/>
      <c r="E28" s="23" t="s">
        <v>13</v>
      </c>
      <c r="F28" s="23"/>
      <c r="G28" s="23"/>
      <c r="H28" s="23"/>
      <c r="I28" s="23"/>
      <c r="J28" s="23"/>
      <c r="K28" s="23"/>
      <c r="L28" s="84"/>
      <c r="M28" s="211">
        <f>O26-C25</f>
        <v>0</v>
      </c>
      <c r="O28" s="9"/>
      <c r="P28" s="9"/>
      <c r="Q28" s="9"/>
      <c r="R28" s="9"/>
      <c r="S28" s="9"/>
      <c r="T28" s="9"/>
      <c r="U28" s="9"/>
      <c r="V28" s="9"/>
      <c r="W28" s="9"/>
      <c r="X28" s="23"/>
      <c r="Y28" s="2" t="s">
        <v>13</v>
      </c>
      <c r="Z28" s="9">
        <v>0</v>
      </c>
      <c r="AA28" s="9">
        <v>0</v>
      </c>
      <c r="AB28" s="9">
        <f>AB26+AG26</f>
        <v>682125258</v>
      </c>
      <c r="AC28" s="25"/>
      <c r="AD28" s="9"/>
      <c r="AE28" s="9"/>
    </row>
    <row r="29" spans="1:33" s="2" customFormat="1" x14ac:dyDescent="0.2">
      <c r="C29" s="220"/>
      <c r="L29" s="86"/>
      <c r="N29" s="9"/>
      <c r="O29" s="23"/>
      <c r="P29" s="9"/>
      <c r="Y29" s="9"/>
      <c r="Z29" s="9"/>
      <c r="AA29" s="9"/>
      <c r="AB29" s="9"/>
      <c r="AC29" s="88"/>
      <c r="AD29" s="9"/>
      <c r="AE29" s="9"/>
    </row>
    <row r="30" spans="1:33" s="2" customFormat="1" x14ac:dyDescent="0.2">
      <c r="L30" s="9"/>
      <c r="M30" s="9"/>
      <c r="Z30" s="9"/>
      <c r="AA30" s="9"/>
      <c r="AB30" s="9"/>
      <c r="AD30" s="9"/>
      <c r="AE30" s="9"/>
    </row>
    <row r="31" spans="1:33" s="2" customFormat="1" x14ac:dyDescent="0.2">
      <c r="L31" s="23"/>
      <c r="M31" s="23"/>
      <c r="N31" s="9"/>
      <c r="P31" s="9"/>
      <c r="AD31" s="9"/>
      <c r="AE31" s="9"/>
    </row>
    <row r="32" spans="1:33" s="2" customFormat="1" x14ac:dyDescent="0.2">
      <c r="C32" s="9"/>
      <c r="M32" s="74"/>
      <c r="N32" s="9"/>
      <c r="O32" s="93">
        <f>O6+O12+O10+O11</f>
        <v>1946735464</v>
      </c>
      <c r="P32" s="23"/>
      <c r="AD32" s="9"/>
      <c r="AE32" s="9"/>
    </row>
    <row r="33" spans="1:31" s="2" customFormat="1" x14ac:dyDescent="0.2">
      <c r="C33" s="9"/>
      <c r="M33" s="23"/>
      <c r="N33" s="9"/>
      <c r="O33" s="93">
        <f>O7+O10+O11+O12</f>
        <v>1946735464</v>
      </c>
      <c r="P33" s="23"/>
      <c r="AD33" s="9"/>
      <c r="AE33" s="9"/>
    </row>
    <row r="34" spans="1:31" s="2" customFormat="1" x14ac:dyDescent="0.2">
      <c r="C34" s="9"/>
      <c r="M34" s="23"/>
      <c r="N34" s="9"/>
      <c r="P34" s="23"/>
      <c r="AD34" s="9"/>
      <c r="AE34" s="9"/>
    </row>
    <row r="35" spans="1:31" s="2" customFormat="1" x14ac:dyDescent="0.2">
      <c r="C35" s="9"/>
      <c r="M35" s="23"/>
      <c r="N35" s="3"/>
      <c r="P35" s="23"/>
      <c r="AD35" s="9"/>
      <c r="AE35" s="9"/>
    </row>
    <row r="36" spans="1:31" s="2" customFormat="1" x14ac:dyDescent="0.2">
      <c r="A36"/>
      <c r="M36" s="23"/>
      <c r="N36" s="94"/>
      <c r="P36" s="23"/>
      <c r="Q36" s="23"/>
      <c r="R36" s="23"/>
      <c r="S36" s="23"/>
      <c r="T36" s="23"/>
      <c r="U36" s="23"/>
      <c r="V36" s="23"/>
      <c r="W36" s="23"/>
      <c r="AD36" s="9"/>
      <c r="AE36" s="9"/>
    </row>
    <row r="37" spans="1:31" s="2" customFormat="1" x14ac:dyDescent="0.2">
      <c r="A37"/>
      <c r="AD37" s="9"/>
      <c r="AE37" s="9"/>
    </row>
    <row r="38" spans="1:31" s="2" customFormat="1" x14ac:dyDescent="0.2">
      <c r="A38"/>
      <c r="B38"/>
      <c r="C38"/>
      <c r="D38"/>
      <c r="E38"/>
      <c r="M38"/>
      <c r="N38"/>
      <c r="O38"/>
      <c r="P38"/>
      <c r="Q38"/>
      <c r="AD38" s="9"/>
      <c r="AE38" s="9"/>
    </row>
    <row r="39" spans="1:31" s="2" customFormat="1" x14ac:dyDescent="0.2">
      <c r="A39"/>
      <c r="B39"/>
      <c r="C39"/>
      <c r="D39"/>
      <c r="E39"/>
      <c r="M39"/>
      <c r="N39"/>
      <c r="O39"/>
      <c r="P39"/>
      <c r="Q39"/>
      <c r="AD39" s="9"/>
      <c r="AE39" s="9"/>
    </row>
    <row r="40" spans="1:31" s="2" customFormat="1" x14ac:dyDescent="0.2">
      <c r="A40"/>
      <c r="B40"/>
      <c r="C40"/>
      <c r="D40"/>
      <c r="E40"/>
      <c r="L40"/>
      <c r="M40"/>
      <c r="N40"/>
      <c r="O40"/>
      <c r="P40"/>
      <c r="Q40"/>
      <c r="Y40"/>
      <c r="Z40"/>
      <c r="AD40" s="9"/>
      <c r="AE40" s="9"/>
    </row>
  </sheetData>
  <mergeCells count="2">
    <mergeCell ref="D4:E4"/>
    <mergeCell ref="P4:Q4"/>
  </mergeCells>
  <pageMargins left="0.7" right="0.7" top="0.75" bottom="0.75" header="0.3" footer="0.3"/>
  <pageSetup paperSize="8" orientation="landscape" r:id="rId1"/>
  <colBreaks count="2" manualBreakCount="2">
    <brk id="12" max="1048575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2A89-5557-4C72-8A6F-FA028E2F3C61}">
  <dimension ref="A1:M18"/>
  <sheetViews>
    <sheetView view="pageBreakPreview" zoomScale="60" zoomScaleNormal="100" workbookViewId="0">
      <selection activeCell="B19" sqref="B19"/>
    </sheetView>
  </sheetViews>
  <sheetFormatPr defaultRowHeight="14.25" x14ac:dyDescent="0.2"/>
  <cols>
    <col min="1" max="1" width="2.375" style="4" customWidth="1"/>
    <col min="2" max="2" width="2.5" style="23" customWidth="1"/>
    <col min="3" max="3" width="9" style="23"/>
    <col min="4" max="4" width="8.875" style="23" customWidth="1"/>
    <col min="5" max="5" width="11.125" style="23" customWidth="1"/>
    <col min="6" max="6" width="14" style="23" customWidth="1"/>
    <col min="7" max="7" width="13.125" style="23" customWidth="1"/>
    <col min="8" max="8" width="13" style="23" customWidth="1"/>
    <col min="9" max="9" width="12.75" style="23" customWidth="1"/>
    <col min="10" max="10" width="12" style="23" customWidth="1"/>
    <col min="11" max="11" width="13.25" style="23" customWidth="1"/>
    <col min="12" max="12" width="13.875" style="23" customWidth="1"/>
  </cols>
  <sheetData>
    <row r="1" spans="1:13" ht="15.75" x14ac:dyDescent="0.25">
      <c r="B1" s="6" t="s">
        <v>157</v>
      </c>
      <c r="C1" s="95"/>
      <c r="D1" s="96"/>
      <c r="E1" s="97"/>
      <c r="F1" s="98"/>
      <c r="G1" s="98"/>
      <c r="H1" s="98"/>
      <c r="I1" s="98"/>
      <c r="J1" s="98"/>
      <c r="K1" s="98"/>
      <c r="L1" s="98"/>
    </row>
    <row r="2" spans="1:13" ht="15" x14ac:dyDescent="0.25">
      <c r="B2" s="99"/>
      <c r="C2" s="6"/>
      <c r="D2" s="100"/>
      <c r="E2" s="101"/>
      <c r="F2" s="102"/>
      <c r="G2" s="102"/>
      <c r="H2" s="102"/>
      <c r="I2" s="182"/>
      <c r="J2" s="182"/>
      <c r="K2" s="367" t="s">
        <v>90</v>
      </c>
      <c r="L2" s="367"/>
    </row>
    <row r="3" spans="1:13" x14ac:dyDescent="0.2">
      <c r="B3" s="6" t="s">
        <v>164</v>
      </c>
      <c r="L3" s="11" t="s">
        <v>85</v>
      </c>
    </row>
    <row r="4" spans="1:13" ht="15" thickBot="1" x14ac:dyDescent="0.25"/>
    <row r="5" spans="1:13" x14ac:dyDescent="0.2">
      <c r="B5" s="372" t="s">
        <v>91</v>
      </c>
      <c r="C5" s="373"/>
      <c r="D5" s="373"/>
      <c r="E5" s="372" t="s">
        <v>161</v>
      </c>
      <c r="F5" s="368" t="s">
        <v>92</v>
      </c>
      <c r="G5" s="368" t="s">
        <v>93</v>
      </c>
      <c r="H5" s="368" t="s">
        <v>87</v>
      </c>
      <c r="I5" s="368" t="s">
        <v>94</v>
      </c>
      <c r="J5" s="368" t="s">
        <v>95</v>
      </c>
      <c r="K5" s="103" t="s">
        <v>88</v>
      </c>
      <c r="L5" s="370" t="s">
        <v>89</v>
      </c>
    </row>
    <row r="6" spans="1:13" ht="45" x14ac:dyDescent="0.2">
      <c r="B6" s="374"/>
      <c r="C6" s="374"/>
      <c r="D6" s="374"/>
      <c r="E6" s="376"/>
      <c r="F6" s="374"/>
      <c r="G6" s="374"/>
      <c r="H6" s="369"/>
      <c r="I6" s="369"/>
      <c r="J6" s="369"/>
      <c r="K6" s="104" t="s">
        <v>201</v>
      </c>
      <c r="L6" s="371"/>
    </row>
    <row r="7" spans="1:13" ht="34.5" thickBot="1" x14ac:dyDescent="0.25">
      <c r="B7" s="375"/>
      <c r="C7" s="375"/>
      <c r="D7" s="375"/>
      <c r="E7" s="376"/>
      <c r="F7" s="374"/>
      <c r="G7" s="374"/>
      <c r="H7" s="369"/>
      <c r="I7" s="369"/>
      <c r="J7" s="369"/>
      <c r="K7" s="104" t="s">
        <v>200</v>
      </c>
      <c r="L7" s="371"/>
    </row>
    <row r="8" spans="1:13" ht="37.5" customHeight="1" thickBot="1" x14ac:dyDescent="0.25">
      <c r="B8" s="361" t="s">
        <v>177</v>
      </c>
      <c r="C8" s="362"/>
      <c r="D8" s="363"/>
      <c r="E8" s="105">
        <v>300605208</v>
      </c>
      <c r="F8" s="105">
        <v>0</v>
      </c>
      <c r="G8" s="105">
        <v>0</v>
      </c>
      <c r="H8" s="105">
        <v>17964670</v>
      </c>
      <c r="I8" s="105">
        <v>0</v>
      </c>
      <c r="J8" s="105">
        <v>0</v>
      </c>
      <c r="K8" s="106">
        <v>1628165586</v>
      </c>
      <c r="L8" s="107">
        <f>E8+F8+G8+H8+I8+J8+K8</f>
        <v>1946735464</v>
      </c>
      <c r="M8" t="s">
        <v>124</v>
      </c>
    </row>
    <row r="9" spans="1:13" s="2" customFormat="1" ht="15" thickBot="1" x14ac:dyDescent="0.25">
      <c r="A9" s="4"/>
      <c r="B9" s="364"/>
      <c r="C9" s="365"/>
      <c r="D9" s="366"/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6">
        <v>0</v>
      </c>
      <c r="L9" s="107">
        <v>0</v>
      </c>
      <c r="M9" s="2" t="s">
        <v>123</v>
      </c>
    </row>
    <row r="10" spans="1:13" s="2" customFormat="1" ht="24" customHeight="1" thickBot="1" x14ac:dyDescent="0.25">
      <c r="A10" s="4"/>
      <c r="B10" s="361" t="s">
        <v>178</v>
      </c>
      <c r="C10" s="362"/>
      <c r="D10" s="363"/>
      <c r="E10" s="105">
        <f>E8</f>
        <v>300605208</v>
      </c>
      <c r="F10" s="105">
        <v>0</v>
      </c>
      <c r="G10" s="105">
        <v>0</v>
      </c>
      <c r="H10" s="105">
        <f>H8</f>
        <v>17964670</v>
      </c>
      <c r="I10" s="105">
        <v>0</v>
      </c>
      <c r="J10" s="105">
        <v>0</v>
      </c>
      <c r="K10" s="106">
        <f>K8</f>
        <v>1628165586</v>
      </c>
      <c r="L10" s="107">
        <f>SUM(E10:K10)</f>
        <v>1946735464</v>
      </c>
      <c r="M10" s="2" t="s">
        <v>124</v>
      </c>
    </row>
    <row r="11" spans="1:13" s="2" customFormat="1" ht="21" customHeight="1" thickBot="1" x14ac:dyDescent="0.25">
      <c r="A11" s="4"/>
      <c r="B11" s="364"/>
      <c r="C11" s="365"/>
      <c r="D11" s="366"/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6">
        <v>0</v>
      </c>
      <c r="L11" s="107">
        <f>SUM(E11:K11)</f>
        <v>0</v>
      </c>
      <c r="M11" s="2" t="s">
        <v>123</v>
      </c>
    </row>
    <row r="12" spans="1:13" s="2" customFormat="1" ht="21" customHeight="1" thickBot="1" x14ac:dyDescent="0.25">
      <c r="A12" s="4"/>
      <c r="B12" s="361" t="s">
        <v>198</v>
      </c>
      <c r="C12" s="362"/>
      <c r="D12" s="363"/>
      <c r="E12" s="105">
        <v>282976446</v>
      </c>
      <c r="F12" s="105">
        <v>0</v>
      </c>
      <c r="G12" s="105">
        <v>0</v>
      </c>
      <c r="H12" s="105">
        <v>18315670</v>
      </c>
      <c r="I12" s="105">
        <v>0</v>
      </c>
      <c r="J12" s="105">
        <v>0</v>
      </c>
      <c r="K12" s="106">
        <v>1628165586</v>
      </c>
      <c r="L12" s="107">
        <f>SUM(E12:K12)</f>
        <v>1929457702</v>
      </c>
      <c r="M12" s="2" t="s">
        <v>124</v>
      </c>
    </row>
    <row r="13" spans="1:13" s="2" customFormat="1" ht="21" customHeight="1" thickBot="1" x14ac:dyDescent="0.25">
      <c r="A13" s="4"/>
      <c r="B13" s="364"/>
      <c r="C13" s="365"/>
      <c r="D13" s="366"/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6">
        <v>8400000000</v>
      </c>
      <c r="L13" s="107">
        <f>SUM(E13:K13)</f>
        <v>8400000000</v>
      </c>
      <c r="M13" s="2" t="s">
        <v>123</v>
      </c>
    </row>
    <row r="14" spans="1:13" ht="24.75" customHeight="1" thickBot="1" x14ac:dyDescent="0.25">
      <c r="B14" s="358" t="s">
        <v>158</v>
      </c>
      <c r="C14" s="359"/>
      <c r="D14" s="360"/>
      <c r="E14" s="111">
        <f t="shared" ref="E14:L14" si="0">SUM(E8:E8)</f>
        <v>300605208</v>
      </c>
      <c r="F14" s="111">
        <f t="shared" si="0"/>
        <v>0</v>
      </c>
      <c r="G14" s="111">
        <f t="shared" si="0"/>
        <v>0</v>
      </c>
      <c r="H14" s="111">
        <f t="shared" si="0"/>
        <v>17964670</v>
      </c>
      <c r="I14" s="111">
        <f t="shared" si="0"/>
        <v>0</v>
      </c>
      <c r="J14" s="111">
        <f t="shared" si="0"/>
        <v>0</v>
      </c>
      <c r="K14" s="111">
        <f t="shared" si="0"/>
        <v>1628165586</v>
      </c>
      <c r="L14" s="111">
        <f t="shared" si="0"/>
        <v>1946735464</v>
      </c>
    </row>
    <row r="15" spans="1:13" ht="15" thickBot="1" x14ac:dyDescent="0.25">
      <c r="B15" s="358" t="s">
        <v>179</v>
      </c>
      <c r="C15" s="359"/>
      <c r="D15" s="360"/>
      <c r="E15" s="111">
        <f>E10+E11</f>
        <v>300605208</v>
      </c>
      <c r="F15" s="111">
        <f t="shared" ref="F15:L15" si="1">F10+F11</f>
        <v>0</v>
      </c>
      <c r="G15" s="111">
        <f t="shared" si="1"/>
        <v>0</v>
      </c>
      <c r="H15" s="111">
        <f t="shared" si="1"/>
        <v>17964670</v>
      </c>
      <c r="I15" s="111">
        <f t="shared" si="1"/>
        <v>0</v>
      </c>
      <c r="J15" s="111">
        <f t="shared" si="1"/>
        <v>0</v>
      </c>
      <c r="K15" s="111">
        <f t="shared" si="1"/>
        <v>1628165586</v>
      </c>
      <c r="L15" s="111">
        <f t="shared" si="1"/>
        <v>1946735464</v>
      </c>
    </row>
    <row r="16" spans="1:13" s="2" customFormat="1" ht="15" thickBot="1" x14ac:dyDescent="0.25">
      <c r="A16" s="4"/>
      <c r="B16" s="358" t="s">
        <v>199</v>
      </c>
      <c r="C16" s="359"/>
      <c r="D16" s="360"/>
      <c r="E16" s="111">
        <f>E12+E13</f>
        <v>282976446</v>
      </c>
      <c r="F16" s="111">
        <f t="shared" ref="F16:L16" si="2">F12+F13</f>
        <v>0</v>
      </c>
      <c r="G16" s="111">
        <f t="shared" si="2"/>
        <v>0</v>
      </c>
      <c r="H16" s="111">
        <f t="shared" si="2"/>
        <v>18315670</v>
      </c>
      <c r="I16" s="111">
        <f t="shared" si="2"/>
        <v>0</v>
      </c>
      <c r="J16" s="111">
        <f t="shared" si="2"/>
        <v>0</v>
      </c>
      <c r="K16" s="111">
        <f t="shared" si="2"/>
        <v>10028165586</v>
      </c>
      <c r="L16" s="111">
        <f t="shared" si="2"/>
        <v>10329457702</v>
      </c>
    </row>
    <row r="18" spans="2:2" x14ac:dyDescent="0.2">
      <c r="B18" s="150" t="s">
        <v>196</v>
      </c>
    </row>
  </sheetData>
  <mergeCells count="15">
    <mergeCell ref="B16:D16"/>
    <mergeCell ref="B15:D15"/>
    <mergeCell ref="B10:D11"/>
    <mergeCell ref="K2:L2"/>
    <mergeCell ref="B14:D14"/>
    <mergeCell ref="B8:D9"/>
    <mergeCell ref="I5:I7"/>
    <mergeCell ref="J5:J7"/>
    <mergeCell ref="L5:L7"/>
    <mergeCell ref="B5:D7"/>
    <mergeCell ref="E5:E7"/>
    <mergeCell ref="F5:F7"/>
    <mergeCell ref="G5:G7"/>
    <mergeCell ref="H5:H7"/>
    <mergeCell ref="B12:D13"/>
  </mergeCells>
  <pageMargins left="0.7" right="0.7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0A51-3030-4DBF-A380-75A06B2272CA}">
  <dimension ref="A1:L82"/>
  <sheetViews>
    <sheetView view="pageBreakPreview" zoomScale="60" zoomScaleNormal="100" workbookViewId="0">
      <selection activeCell="A19" sqref="A19"/>
    </sheetView>
  </sheetViews>
  <sheetFormatPr defaultRowHeight="15" x14ac:dyDescent="0.25"/>
  <cols>
    <col min="1" max="1" width="17.625" style="175" customWidth="1"/>
    <col min="2" max="2" width="2.375" style="175" customWidth="1"/>
    <col min="3" max="3" width="29.125" style="175" customWidth="1"/>
    <col min="4" max="4" width="7.75" style="175" customWidth="1"/>
    <col min="5" max="5" width="12.125" style="175" customWidth="1"/>
    <col min="6" max="6" width="14" style="175" customWidth="1"/>
    <col min="7" max="7" width="11.125" style="175" customWidth="1"/>
    <col min="8" max="9" width="11.625" style="175" customWidth="1"/>
    <col min="10" max="10" width="16" style="175" customWidth="1"/>
    <col min="11" max="11" width="18.375" style="175" customWidth="1"/>
    <col min="12" max="12" width="9" style="175"/>
  </cols>
  <sheetData>
    <row r="1" spans="1:12" ht="15.75" x14ac:dyDescent="0.25">
      <c r="A1" s="183"/>
      <c r="B1" s="200" t="s">
        <v>99</v>
      </c>
      <c r="C1" s="183"/>
      <c r="D1" s="183"/>
      <c r="E1" s="183"/>
      <c r="F1" s="184" t="s">
        <v>85</v>
      </c>
      <c r="G1" s="183"/>
      <c r="H1" s="183"/>
      <c r="I1" s="183"/>
      <c r="J1" s="183"/>
      <c r="K1" s="183"/>
    </row>
    <row r="2" spans="1:12" s="2" customFormat="1" ht="15.75" x14ac:dyDescent="0.25">
      <c r="A2" s="183"/>
      <c r="B2" s="200"/>
      <c r="C2" s="183"/>
      <c r="D2" s="183"/>
      <c r="E2" s="183"/>
      <c r="F2" s="184"/>
      <c r="G2" s="183"/>
      <c r="H2" s="183"/>
      <c r="I2" s="183"/>
      <c r="J2" s="183"/>
      <c r="K2" s="183"/>
      <c r="L2" s="175"/>
    </row>
    <row r="3" spans="1:12" s="2" customFormat="1" ht="15.75" x14ac:dyDescent="0.25">
      <c r="A3" s="6" t="s">
        <v>166</v>
      </c>
      <c r="B3" s="200"/>
      <c r="C3" s="183"/>
      <c r="D3" s="183"/>
      <c r="E3" s="183"/>
      <c r="F3" s="184"/>
      <c r="G3" s="183"/>
      <c r="H3" s="183"/>
      <c r="I3" s="183"/>
      <c r="J3" s="183"/>
      <c r="K3" s="183"/>
      <c r="L3" s="175"/>
    </row>
    <row r="4" spans="1:12" ht="15.75" thickBot="1" x14ac:dyDescent="0.3">
      <c r="A4" s="183"/>
      <c r="B4" s="183"/>
      <c r="C4" s="183"/>
      <c r="D4" s="183"/>
      <c r="E4" s="183"/>
      <c r="F4" s="183"/>
      <c r="G4" s="183"/>
      <c r="H4" s="183"/>
      <c r="I4" s="183"/>
      <c r="J4" s="377" t="s">
        <v>97</v>
      </c>
      <c r="K4" s="377"/>
    </row>
    <row r="5" spans="1:12" x14ac:dyDescent="0.25">
      <c r="A5" s="378" t="s">
        <v>101</v>
      </c>
      <c r="B5" s="378" t="s">
        <v>102</v>
      </c>
      <c r="C5" s="378"/>
      <c r="D5" s="378"/>
      <c r="E5" s="381" t="s">
        <v>103</v>
      </c>
      <c r="F5" s="378" t="s">
        <v>104</v>
      </c>
      <c r="G5" s="378" t="s">
        <v>105</v>
      </c>
      <c r="H5" s="185" t="s">
        <v>106</v>
      </c>
      <c r="I5" s="185" t="s">
        <v>107</v>
      </c>
      <c r="J5" s="185" t="s">
        <v>106</v>
      </c>
      <c r="K5" s="378" t="s">
        <v>89</v>
      </c>
    </row>
    <row r="6" spans="1:12" x14ac:dyDescent="0.25">
      <c r="A6" s="379"/>
      <c r="B6" s="379"/>
      <c r="C6" s="379"/>
      <c r="D6" s="379"/>
      <c r="E6" s="382"/>
      <c r="F6" s="379"/>
      <c r="G6" s="379"/>
      <c r="H6" s="186" t="s">
        <v>108</v>
      </c>
      <c r="I6" s="186" t="s">
        <v>109</v>
      </c>
      <c r="J6" s="186" t="s">
        <v>110</v>
      </c>
      <c r="K6" s="379"/>
    </row>
    <row r="7" spans="1:12" ht="39" thickBot="1" x14ac:dyDescent="0.3">
      <c r="A7" s="380"/>
      <c r="B7" s="379"/>
      <c r="C7" s="379"/>
      <c r="D7" s="379"/>
      <c r="E7" s="382"/>
      <c r="F7" s="379"/>
      <c r="G7" s="379"/>
      <c r="H7" s="186" t="s">
        <v>111</v>
      </c>
      <c r="I7" s="186" t="s">
        <v>112</v>
      </c>
      <c r="J7" s="186" t="s">
        <v>113</v>
      </c>
      <c r="K7" s="379"/>
    </row>
    <row r="8" spans="1:12" ht="70.5" customHeight="1" thickBot="1" x14ac:dyDescent="0.25">
      <c r="A8" s="187" t="s">
        <v>174</v>
      </c>
      <c r="B8" s="383" t="s">
        <v>150</v>
      </c>
      <c r="C8" s="384"/>
      <c r="D8" s="203" t="s">
        <v>2</v>
      </c>
      <c r="E8" s="215">
        <v>0</v>
      </c>
      <c r="F8" s="198">
        <v>32578231</v>
      </c>
      <c r="G8" s="202">
        <v>0</v>
      </c>
      <c r="H8" s="202">
        <v>0</v>
      </c>
      <c r="I8" s="202">
        <v>0</v>
      </c>
      <c r="J8" s="201">
        <v>0</v>
      </c>
      <c r="K8" s="199">
        <f t="shared" ref="K8:K13" si="0">SUM(E8:J8)</f>
        <v>32578231</v>
      </c>
      <c r="L8" s="188" t="s">
        <v>123</v>
      </c>
    </row>
    <row r="9" spans="1:12" s="2" customFormat="1" ht="28.15" customHeight="1" thickBot="1" x14ac:dyDescent="0.25">
      <c r="A9" s="187" t="s">
        <v>175</v>
      </c>
      <c r="B9" s="383" t="s">
        <v>176</v>
      </c>
      <c r="C9" s="384"/>
      <c r="D9" s="203" t="s">
        <v>2</v>
      </c>
      <c r="E9" s="202">
        <v>0</v>
      </c>
      <c r="F9" s="199">
        <v>2000000</v>
      </c>
      <c r="G9" s="202">
        <v>0</v>
      </c>
      <c r="H9" s="202">
        <v>0</v>
      </c>
      <c r="I9" s="202">
        <v>0</v>
      </c>
      <c r="J9" s="201">
        <v>0</v>
      </c>
      <c r="K9" s="199">
        <f t="shared" si="0"/>
        <v>2000000</v>
      </c>
      <c r="L9" s="188" t="s">
        <v>123</v>
      </c>
    </row>
    <row r="10" spans="1:12" s="2" customFormat="1" ht="26.25" thickBot="1" x14ac:dyDescent="0.25">
      <c r="A10" s="187" t="s">
        <v>174</v>
      </c>
      <c r="B10" s="383" t="s">
        <v>150</v>
      </c>
      <c r="C10" s="384"/>
      <c r="D10" s="241" t="s">
        <v>173</v>
      </c>
      <c r="E10" s="198">
        <f>E8</f>
        <v>0</v>
      </c>
      <c r="F10" s="198">
        <f t="shared" ref="F10:J10" si="1">F8</f>
        <v>32578231</v>
      </c>
      <c r="G10" s="198">
        <f t="shared" si="1"/>
        <v>0</v>
      </c>
      <c r="H10" s="198">
        <f t="shared" si="1"/>
        <v>0</v>
      </c>
      <c r="I10" s="198">
        <f t="shared" si="1"/>
        <v>0</v>
      </c>
      <c r="J10" s="198">
        <f t="shared" si="1"/>
        <v>0</v>
      </c>
      <c r="K10" s="198">
        <f t="shared" si="0"/>
        <v>32578231</v>
      </c>
      <c r="L10" s="188" t="s">
        <v>123</v>
      </c>
    </row>
    <row r="11" spans="1:12" s="2" customFormat="1" ht="26.25" thickBot="1" x14ac:dyDescent="0.25">
      <c r="A11" s="187" t="s">
        <v>175</v>
      </c>
      <c r="B11" s="383" t="s">
        <v>176</v>
      </c>
      <c r="C11" s="384"/>
      <c r="D11" s="241" t="s">
        <v>173</v>
      </c>
      <c r="E11" s="198">
        <f>E9</f>
        <v>0</v>
      </c>
      <c r="F11" s="198">
        <f t="shared" ref="F11:J11" si="2">F9</f>
        <v>2000000</v>
      </c>
      <c r="G11" s="198">
        <f t="shared" si="2"/>
        <v>0</v>
      </c>
      <c r="H11" s="198">
        <f t="shared" si="2"/>
        <v>0</v>
      </c>
      <c r="I11" s="198">
        <f t="shared" si="2"/>
        <v>0</v>
      </c>
      <c r="J11" s="198">
        <f t="shared" si="2"/>
        <v>0</v>
      </c>
      <c r="K11" s="198">
        <f t="shared" si="0"/>
        <v>2000000</v>
      </c>
      <c r="L11" s="188" t="s">
        <v>123</v>
      </c>
    </row>
    <row r="12" spans="1:12" s="2" customFormat="1" ht="26.25" thickBot="1" x14ac:dyDescent="0.25">
      <c r="A12" s="187" t="s">
        <v>175</v>
      </c>
      <c r="B12" s="383" t="s">
        <v>150</v>
      </c>
      <c r="C12" s="384"/>
      <c r="D12" s="241" t="s">
        <v>195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f t="shared" si="0"/>
        <v>0</v>
      </c>
      <c r="L12" s="188" t="s">
        <v>123</v>
      </c>
    </row>
    <row r="13" spans="1:12" s="2" customFormat="1" ht="26.25" thickBot="1" x14ac:dyDescent="0.25">
      <c r="A13" s="187" t="s">
        <v>175</v>
      </c>
      <c r="B13" s="383" t="s">
        <v>176</v>
      </c>
      <c r="C13" s="384"/>
      <c r="D13" s="241" t="s">
        <v>195</v>
      </c>
      <c r="E13" s="198">
        <v>0</v>
      </c>
      <c r="F13" s="198">
        <v>1000000</v>
      </c>
      <c r="G13" s="198">
        <v>0</v>
      </c>
      <c r="H13" s="198">
        <v>0</v>
      </c>
      <c r="I13" s="198">
        <v>0</v>
      </c>
      <c r="J13" s="198">
        <v>0</v>
      </c>
      <c r="K13" s="198">
        <f t="shared" si="0"/>
        <v>1000000</v>
      </c>
      <c r="L13" s="188" t="s">
        <v>123</v>
      </c>
    </row>
    <row r="14" spans="1:12" ht="15.75" thickBot="1" x14ac:dyDescent="0.3">
      <c r="A14" s="193"/>
      <c r="B14" s="194" t="s">
        <v>114</v>
      </c>
      <c r="C14" s="196"/>
      <c r="D14" s="197" t="s">
        <v>2</v>
      </c>
      <c r="E14" s="195">
        <f>E8</f>
        <v>0</v>
      </c>
      <c r="F14" s="195">
        <f>F8+F9</f>
        <v>34578231</v>
      </c>
      <c r="G14" s="195">
        <f t="shared" ref="G14:K15" si="3">G8+G9</f>
        <v>0</v>
      </c>
      <c r="H14" s="195">
        <f t="shared" si="3"/>
        <v>0</v>
      </c>
      <c r="I14" s="195">
        <f t="shared" si="3"/>
        <v>0</v>
      </c>
      <c r="J14" s="195">
        <f t="shared" si="3"/>
        <v>0</v>
      </c>
      <c r="K14" s="195">
        <f t="shared" si="3"/>
        <v>34578231</v>
      </c>
    </row>
    <row r="15" spans="1:12" ht="15.75" thickBot="1" x14ac:dyDescent="0.3">
      <c r="A15" s="193"/>
      <c r="B15" s="194" t="s">
        <v>114</v>
      </c>
      <c r="C15" s="196"/>
      <c r="D15" s="242" t="s">
        <v>173</v>
      </c>
      <c r="E15" s="195">
        <f>E9</f>
        <v>0</v>
      </c>
      <c r="F15" s="195">
        <f>F9+F10</f>
        <v>34578231</v>
      </c>
      <c r="G15" s="195">
        <f t="shared" si="3"/>
        <v>0</v>
      </c>
      <c r="H15" s="195">
        <f t="shared" si="3"/>
        <v>0</v>
      </c>
      <c r="I15" s="195">
        <f t="shared" si="3"/>
        <v>0</v>
      </c>
      <c r="J15" s="195">
        <f t="shared" si="3"/>
        <v>0</v>
      </c>
      <c r="K15" s="195">
        <f t="shared" si="3"/>
        <v>34578231</v>
      </c>
    </row>
    <row r="16" spans="1:12" ht="15.75" thickBot="1" x14ac:dyDescent="0.3">
      <c r="A16" s="193"/>
      <c r="B16" s="194" t="s">
        <v>114</v>
      </c>
      <c r="C16" s="196"/>
      <c r="D16" s="242" t="s">
        <v>195</v>
      </c>
      <c r="E16" s="195">
        <f>E12+E13</f>
        <v>0</v>
      </c>
      <c r="F16" s="195">
        <f t="shared" ref="F16:K16" si="4">F12+F13</f>
        <v>1000000</v>
      </c>
      <c r="G16" s="195">
        <f t="shared" si="4"/>
        <v>0</v>
      </c>
      <c r="H16" s="195">
        <f t="shared" si="4"/>
        <v>0</v>
      </c>
      <c r="I16" s="195">
        <f t="shared" si="4"/>
        <v>0</v>
      </c>
      <c r="J16" s="195">
        <f t="shared" si="4"/>
        <v>0</v>
      </c>
      <c r="K16" s="195">
        <f t="shared" si="4"/>
        <v>1000000</v>
      </c>
    </row>
    <row r="17" spans="1:11" x14ac:dyDescent="0.25">
      <c r="A17" s="183"/>
      <c r="B17" s="190"/>
      <c r="C17" s="183"/>
      <c r="D17" s="183"/>
      <c r="E17" s="183"/>
      <c r="F17" s="183"/>
      <c r="G17" s="183"/>
      <c r="H17" s="183"/>
      <c r="I17" s="183"/>
      <c r="J17" s="183"/>
      <c r="K17" s="189"/>
    </row>
    <row r="18" spans="1:11" x14ac:dyDescent="0.25">
      <c r="A18" s="150" t="s">
        <v>196</v>
      </c>
      <c r="B18" s="190"/>
      <c r="C18" s="183"/>
      <c r="D18" s="183"/>
      <c r="E18" s="183"/>
      <c r="F18" s="183"/>
      <c r="G18" s="183"/>
      <c r="H18" s="183"/>
      <c r="I18" s="183"/>
      <c r="J18" s="191"/>
      <c r="K18" s="189"/>
    </row>
    <row r="19" spans="1:11" x14ac:dyDescent="0.25">
      <c r="A19" s="183"/>
      <c r="B19" s="190"/>
      <c r="C19" s="192"/>
      <c r="D19" s="183"/>
      <c r="E19" s="183"/>
      <c r="F19" s="183"/>
      <c r="G19" s="183"/>
      <c r="H19" s="183"/>
      <c r="I19" s="183"/>
      <c r="J19" s="183"/>
      <c r="K19" s="189"/>
    </row>
    <row r="20" spans="1:11" x14ac:dyDescent="0.25">
      <c r="A20" s="183"/>
      <c r="B20" s="190"/>
      <c r="C20" s="192"/>
      <c r="D20" s="183"/>
      <c r="E20" s="183"/>
      <c r="F20" s="183"/>
      <c r="G20" s="183"/>
      <c r="H20" s="183"/>
      <c r="I20" s="183"/>
      <c r="J20" s="183"/>
      <c r="K20" s="189"/>
    </row>
    <row r="21" spans="1:11" x14ac:dyDescent="0.25">
      <c r="A21" s="183"/>
      <c r="B21" s="190"/>
      <c r="C21" s="192"/>
      <c r="D21" s="183"/>
      <c r="E21" s="183"/>
      <c r="F21" s="183"/>
      <c r="G21" s="183"/>
      <c r="H21" s="183"/>
      <c r="I21" s="183"/>
      <c r="J21" s="183"/>
      <c r="K21" s="183"/>
    </row>
    <row r="22" spans="1:11" x14ac:dyDescent="0.25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91"/>
    </row>
    <row r="23" spans="1:11" x14ac:dyDescent="0.25">
      <c r="A23" s="183"/>
      <c r="B23" s="190"/>
      <c r="C23" s="183"/>
      <c r="D23" s="183"/>
      <c r="E23" s="183"/>
      <c r="F23" s="183"/>
      <c r="G23" s="183"/>
      <c r="H23" s="183"/>
      <c r="I23" s="183"/>
      <c r="J23" s="183"/>
      <c r="K23" s="183"/>
    </row>
    <row r="24" spans="1:11" x14ac:dyDescent="0.25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91"/>
    </row>
    <row r="25" spans="1:11" x14ac:dyDescent="0.25">
      <c r="A25" s="183"/>
      <c r="B25" s="190"/>
      <c r="C25" s="183"/>
      <c r="D25" s="183"/>
      <c r="E25" s="183"/>
      <c r="F25" s="183"/>
      <c r="G25" s="183"/>
      <c r="H25" s="183"/>
      <c r="I25" s="183"/>
      <c r="J25" s="183"/>
      <c r="K25" s="183"/>
    </row>
    <row r="26" spans="1:11" x14ac:dyDescent="0.2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91"/>
    </row>
    <row r="27" spans="1:11" x14ac:dyDescent="0.25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</row>
    <row r="28" spans="1:11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</row>
    <row r="29" spans="1:11" x14ac:dyDescent="0.25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</row>
    <row r="30" spans="1:11" x14ac:dyDescent="0.25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</row>
    <row r="31" spans="1:11" x14ac:dyDescent="0.25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</row>
    <row r="32" spans="1:11" x14ac:dyDescent="0.2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</row>
    <row r="33" spans="1:11" x14ac:dyDescent="0.2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</row>
    <row r="34" spans="1:11" x14ac:dyDescent="0.2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</row>
    <row r="35" spans="1:11" x14ac:dyDescent="0.2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</row>
    <row r="36" spans="1:11" x14ac:dyDescent="0.25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</row>
    <row r="37" spans="1:11" x14ac:dyDescent="0.25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</row>
    <row r="38" spans="1:11" x14ac:dyDescent="0.2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</row>
    <row r="39" spans="1:11" x14ac:dyDescent="0.2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</row>
    <row r="40" spans="1:11" x14ac:dyDescent="0.25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</row>
    <row r="41" spans="1:11" x14ac:dyDescent="0.2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</row>
    <row r="42" spans="1:11" x14ac:dyDescent="0.2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</row>
    <row r="43" spans="1:11" x14ac:dyDescent="0.2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x14ac:dyDescent="0.25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</row>
    <row r="45" spans="1:11" x14ac:dyDescent="0.2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</row>
    <row r="46" spans="1:11" x14ac:dyDescent="0.25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</row>
    <row r="47" spans="1:11" x14ac:dyDescent="0.2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</row>
    <row r="48" spans="1:11" x14ac:dyDescent="0.2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</row>
    <row r="49" spans="1:11" x14ac:dyDescent="0.2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</row>
    <row r="50" spans="1:11" x14ac:dyDescent="0.2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</row>
    <row r="51" spans="1:11" x14ac:dyDescent="0.2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</row>
    <row r="52" spans="1:11" x14ac:dyDescent="0.2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</row>
    <row r="53" spans="1:11" x14ac:dyDescent="0.2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</row>
    <row r="54" spans="1:11" x14ac:dyDescent="0.2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</row>
    <row r="55" spans="1:11" x14ac:dyDescent="0.2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</row>
    <row r="56" spans="1:11" x14ac:dyDescent="0.2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</row>
    <row r="57" spans="1:11" x14ac:dyDescent="0.2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</row>
    <row r="58" spans="1:11" x14ac:dyDescent="0.2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</row>
    <row r="59" spans="1:11" x14ac:dyDescent="0.2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</row>
    <row r="60" spans="1:11" x14ac:dyDescent="0.2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</row>
    <row r="61" spans="1:11" x14ac:dyDescent="0.2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</row>
    <row r="62" spans="1:11" x14ac:dyDescent="0.2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</row>
    <row r="63" spans="1:11" x14ac:dyDescent="0.2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</row>
    <row r="64" spans="1:11" x14ac:dyDescent="0.2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</row>
    <row r="65" spans="1:11" x14ac:dyDescent="0.2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</row>
    <row r="66" spans="1:11" x14ac:dyDescent="0.2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</row>
    <row r="67" spans="1:11" x14ac:dyDescent="0.2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</row>
    <row r="68" spans="1:11" x14ac:dyDescent="0.2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</row>
    <row r="69" spans="1:11" x14ac:dyDescent="0.2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</row>
    <row r="70" spans="1:11" x14ac:dyDescent="0.2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</row>
    <row r="71" spans="1:11" x14ac:dyDescent="0.2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</row>
    <row r="72" spans="1:11" x14ac:dyDescent="0.2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</row>
    <row r="73" spans="1:11" x14ac:dyDescent="0.2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</row>
    <row r="74" spans="1:11" x14ac:dyDescent="0.2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</row>
    <row r="75" spans="1:11" x14ac:dyDescent="0.2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</row>
    <row r="76" spans="1:11" x14ac:dyDescent="0.2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</row>
    <row r="77" spans="1:11" x14ac:dyDescent="0.2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</row>
    <row r="78" spans="1:11" x14ac:dyDescent="0.2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</row>
    <row r="79" spans="1:11" x14ac:dyDescent="0.2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</row>
    <row r="80" spans="1:11" x14ac:dyDescent="0.2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</row>
    <row r="81" spans="1:11" x14ac:dyDescent="0.2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</row>
    <row r="82" spans="1:11" x14ac:dyDescent="0.2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</row>
  </sheetData>
  <mergeCells count="13">
    <mergeCell ref="B12:C12"/>
    <mergeCell ref="B13:C13"/>
    <mergeCell ref="B10:C10"/>
    <mergeCell ref="B11:C11"/>
    <mergeCell ref="B8:C8"/>
    <mergeCell ref="B9:C9"/>
    <mergeCell ref="J4:K4"/>
    <mergeCell ref="K5:K7"/>
    <mergeCell ref="A5:A7"/>
    <mergeCell ref="B5:D7"/>
    <mergeCell ref="E5:E7"/>
    <mergeCell ref="F5:F7"/>
    <mergeCell ref="G5:G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E63E-89DC-414A-8B38-6601E9267596}">
  <dimension ref="A1:O27"/>
  <sheetViews>
    <sheetView view="pageBreakPreview" zoomScale="60" zoomScaleNormal="100" workbookViewId="0">
      <selection activeCell="O16" sqref="O16"/>
    </sheetView>
  </sheetViews>
  <sheetFormatPr defaultRowHeight="14.25" x14ac:dyDescent="0.2"/>
  <cols>
    <col min="1" max="1" width="2.375" style="4" customWidth="1"/>
    <col min="2" max="2" width="2.375" style="2" customWidth="1"/>
    <col min="3" max="3" width="8.875" style="2" customWidth="1"/>
    <col min="4" max="4" width="9.75" style="2" customWidth="1"/>
    <col min="5" max="5" width="11" style="2" customWidth="1"/>
    <col min="6" max="6" width="11.125" style="2" customWidth="1"/>
    <col min="7" max="7" width="12.75" style="2" customWidth="1"/>
    <col min="8" max="8" width="11.125" style="2" customWidth="1"/>
    <col min="9" max="9" width="12.25" style="2" customWidth="1"/>
    <col min="10" max="10" width="11.625" style="2" customWidth="1"/>
    <col min="11" max="11" width="12.125" style="2" customWidth="1"/>
    <col min="12" max="12" width="14.75" style="2" customWidth="1"/>
    <col min="13" max="13" width="15.25" style="2" customWidth="1"/>
    <col min="14" max="14" width="9" style="4"/>
    <col min="15" max="15" width="11.125" style="110" bestFit="1" customWidth="1"/>
  </cols>
  <sheetData>
    <row r="1" spans="1:15" ht="15.75" x14ac:dyDescent="0.25">
      <c r="A1" s="113"/>
      <c r="B1" s="6" t="s">
        <v>154</v>
      </c>
      <c r="C1" s="95"/>
      <c r="D1" s="96"/>
      <c r="E1" s="97"/>
      <c r="F1" s="98"/>
      <c r="G1" s="98"/>
      <c r="H1" s="98" t="s">
        <v>85</v>
      </c>
      <c r="I1" s="98"/>
      <c r="J1" s="98"/>
      <c r="K1" s="98"/>
      <c r="L1" s="98"/>
      <c r="M1" s="98"/>
      <c r="N1" s="113"/>
    </row>
    <row r="2" spans="1:15" x14ac:dyDescent="0.2">
      <c r="A2" s="113"/>
      <c r="B2" s="115"/>
      <c r="C2" s="115"/>
      <c r="D2" s="115"/>
      <c r="E2" s="116"/>
      <c r="F2" s="117"/>
      <c r="G2" s="117"/>
      <c r="H2" s="117"/>
      <c r="I2" s="118"/>
      <c r="J2" s="117"/>
      <c r="K2" s="117"/>
      <c r="L2" s="117"/>
      <c r="M2" s="117"/>
      <c r="N2" s="113"/>
    </row>
    <row r="3" spans="1:15" x14ac:dyDescent="0.2">
      <c r="A3" s="113"/>
      <c r="B3" s="6" t="s">
        <v>165</v>
      </c>
      <c r="C3" s="23"/>
      <c r="D3" s="23"/>
      <c r="E3" s="23"/>
      <c r="F3" s="23"/>
      <c r="G3" s="23"/>
      <c r="H3" s="11"/>
      <c r="I3" s="23"/>
      <c r="J3" s="23"/>
      <c r="K3" s="11"/>
      <c r="L3" s="23"/>
      <c r="M3" s="5" t="s">
        <v>98</v>
      </c>
      <c r="N3" s="113"/>
    </row>
    <row r="4" spans="1:15" ht="15" thickBot="1" x14ac:dyDescent="0.25">
      <c r="A4" s="11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13"/>
    </row>
    <row r="5" spans="1:15" x14ac:dyDescent="0.2">
      <c r="A5" s="113"/>
      <c r="B5" s="391" t="s">
        <v>120</v>
      </c>
      <c r="C5" s="392"/>
      <c r="D5" s="393"/>
      <c r="E5" s="372" t="s">
        <v>115</v>
      </c>
      <c r="F5" s="368" t="s">
        <v>116</v>
      </c>
      <c r="G5" s="368" t="s">
        <v>117</v>
      </c>
      <c r="H5" s="368" t="s">
        <v>121</v>
      </c>
      <c r="I5" s="368" t="s">
        <v>122</v>
      </c>
      <c r="J5" s="368" t="s">
        <v>118</v>
      </c>
      <c r="K5" s="368" t="s">
        <v>119</v>
      </c>
      <c r="L5" s="368" t="s">
        <v>202</v>
      </c>
      <c r="M5" s="370" t="s">
        <v>89</v>
      </c>
      <c r="N5" s="113"/>
    </row>
    <row r="6" spans="1:15" x14ac:dyDescent="0.2">
      <c r="A6" s="113"/>
      <c r="B6" s="394"/>
      <c r="C6" s="395"/>
      <c r="D6" s="396"/>
      <c r="E6" s="376"/>
      <c r="F6" s="374"/>
      <c r="G6" s="374"/>
      <c r="H6" s="369"/>
      <c r="I6" s="369"/>
      <c r="J6" s="369"/>
      <c r="K6" s="369"/>
      <c r="L6" s="369"/>
      <c r="M6" s="371"/>
      <c r="N6" s="113"/>
    </row>
    <row r="7" spans="1:15" ht="79.5" customHeight="1" thickBot="1" x14ac:dyDescent="0.25">
      <c r="A7" s="113"/>
      <c r="B7" s="394"/>
      <c r="C7" s="395"/>
      <c r="D7" s="396"/>
      <c r="E7" s="376"/>
      <c r="F7" s="374"/>
      <c r="G7" s="374"/>
      <c r="H7" s="369"/>
      <c r="I7" s="369"/>
      <c r="J7" s="369"/>
      <c r="K7" s="369"/>
      <c r="L7" s="369"/>
      <c r="M7" s="371"/>
      <c r="N7" s="113"/>
    </row>
    <row r="8" spans="1:15" ht="36.75" customHeight="1" x14ac:dyDescent="0.2">
      <c r="A8" s="113"/>
      <c r="B8" s="385" t="s">
        <v>155</v>
      </c>
      <c r="C8" s="386"/>
      <c r="D8" s="387"/>
      <c r="E8" s="119">
        <v>4040899</v>
      </c>
      <c r="F8" s="119">
        <v>680290</v>
      </c>
      <c r="G8" s="120">
        <v>176487122</v>
      </c>
      <c r="H8" s="119">
        <v>0</v>
      </c>
      <c r="I8" s="121">
        <v>0</v>
      </c>
      <c r="J8" s="119">
        <v>0</v>
      </c>
      <c r="K8" s="122">
        <f>1757979738-34578231</f>
        <v>1723401507</v>
      </c>
      <c r="L8" s="119">
        <v>0</v>
      </c>
      <c r="M8" s="350">
        <f t="shared" ref="M8:M9" si="0">SUM(E8:L8)</f>
        <v>1904609818</v>
      </c>
      <c r="N8" s="113" t="s">
        <v>124</v>
      </c>
    </row>
    <row r="9" spans="1:15" ht="29.25" customHeight="1" thickBot="1" x14ac:dyDescent="0.25">
      <c r="A9" s="113"/>
      <c r="B9" s="388" t="s">
        <v>2</v>
      </c>
      <c r="C9" s="389"/>
      <c r="D9" s="390"/>
      <c r="E9" s="123">
        <v>0</v>
      </c>
      <c r="F9" s="123">
        <v>0</v>
      </c>
      <c r="G9" s="124">
        <v>42125646</v>
      </c>
      <c r="H9" s="125">
        <v>0</v>
      </c>
      <c r="I9" s="126">
        <v>0</v>
      </c>
      <c r="J9" s="125">
        <v>0</v>
      </c>
      <c r="K9" s="127">
        <v>0</v>
      </c>
      <c r="L9" s="125">
        <v>0</v>
      </c>
      <c r="M9" s="351">
        <f t="shared" si="0"/>
        <v>42125646</v>
      </c>
      <c r="N9" s="113" t="s">
        <v>156</v>
      </c>
      <c r="O9" s="114">
        <f>M9+M8</f>
        <v>1946735464</v>
      </c>
    </row>
    <row r="10" spans="1:15" s="2" customFormat="1" ht="29.25" customHeight="1" x14ac:dyDescent="0.2">
      <c r="A10" s="113"/>
      <c r="B10" s="385" t="s">
        <v>155</v>
      </c>
      <c r="C10" s="386"/>
      <c r="D10" s="387"/>
      <c r="E10" s="236">
        <f>E8+904350</f>
        <v>4945249</v>
      </c>
      <c r="F10" s="236">
        <f>F8+48154</f>
        <v>728444</v>
      </c>
      <c r="G10" s="238">
        <f>G8+2113093</f>
        <v>178600215</v>
      </c>
      <c r="H10" s="239">
        <v>0</v>
      </c>
      <c r="I10" s="236">
        <v>0</v>
      </c>
      <c r="J10" s="239">
        <v>0</v>
      </c>
      <c r="K10" s="240">
        <f>K8-2113093-904350-48154</f>
        <v>1720335910</v>
      </c>
      <c r="L10" s="239">
        <v>0</v>
      </c>
      <c r="M10" s="352">
        <f>SUM(E10:L10)</f>
        <v>1904609818</v>
      </c>
      <c r="N10" s="113" t="s">
        <v>124</v>
      </c>
      <c r="O10" s="114"/>
    </row>
    <row r="11" spans="1:15" s="2" customFormat="1" ht="29.25" customHeight="1" thickBot="1" x14ac:dyDescent="0.25">
      <c r="A11" s="113"/>
      <c r="B11" s="388" t="s">
        <v>173</v>
      </c>
      <c r="C11" s="389"/>
      <c r="D11" s="390"/>
      <c r="E11" s="237">
        <v>0</v>
      </c>
      <c r="F11" s="237">
        <v>0</v>
      </c>
      <c r="G11" s="238">
        <f>G9</f>
        <v>42125646</v>
      </c>
      <c r="H11" s="239">
        <v>0</v>
      </c>
      <c r="I11" s="236">
        <v>0</v>
      </c>
      <c r="J11" s="239">
        <v>0</v>
      </c>
      <c r="K11" s="240">
        <v>0</v>
      </c>
      <c r="L11" s="239">
        <v>0</v>
      </c>
      <c r="M11" s="352">
        <f>SUM(E11:L11)</f>
        <v>42125646</v>
      </c>
      <c r="N11" s="113" t="s">
        <v>156</v>
      </c>
      <c r="O11" s="114"/>
    </row>
    <row r="12" spans="1:15" s="2" customFormat="1" ht="29.25" customHeight="1" x14ac:dyDescent="0.2">
      <c r="A12" s="113"/>
      <c r="B12" s="385" t="s">
        <v>155</v>
      </c>
      <c r="C12" s="386"/>
      <c r="D12" s="387"/>
      <c r="E12" s="274">
        <v>4945249</v>
      </c>
      <c r="F12" s="274">
        <v>728444</v>
      </c>
      <c r="G12" s="275">
        <v>142447951</v>
      </c>
      <c r="H12" s="274">
        <v>0</v>
      </c>
      <c r="I12" s="276">
        <v>0</v>
      </c>
      <c r="J12" s="274">
        <v>0</v>
      </c>
      <c r="K12" s="277">
        <v>0</v>
      </c>
      <c r="L12" s="274">
        <v>0</v>
      </c>
      <c r="M12" s="353">
        <f>SUM(E12:L12)</f>
        <v>148121644</v>
      </c>
      <c r="N12" s="113" t="s">
        <v>124</v>
      </c>
      <c r="O12" s="114"/>
    </row>
    <row r="13" spans="1:15" s="2" customFormat="1" ht="29.25" customHeight="1" thickBot="1" x14ac:dyDescent="0.25">
      <c r="A13" s="113"/>
      <c r="B13" s="388" t="s">
        <v>195</v>
      </c>
      <c r="C13" s="389"/>
      <c r="D13" s="390"/>
      <c r="E13" s="278">
        <v>0</v>
      </c>
      <c r="F13" s="278">
        <v>0</v>
      </c>
      <c r="G13" s="279">
        <v>210800</v>
      </c>
      <c r="H13" s="278">
        <v>0</v>
      </c>
      <c r="I13" s="233">
        <v>0</v>
      </c>
      <c r="J13" s="278">
        <v>0</v>
      </c>
      <c r="K13" s="280">
        <v>0</v>
      </c>
      <c r="L13" s="278">
        <v>9500000000</v>
      </c>
      <c r="M13" s="354">
        <f>SUM(E13:L13)</f>
        <v>9500210800</v>
      </c>
      <c r="N13" s="113" t="s">
        <v>123</v>
      </c>
      <c r="O13" s="114"/>
    </row>
    <row r="14" spans="1:15" x14ac:dyDescent="0.2">
      <c r="A14" s="113"/>
      <c r="B14" s="108" t="s">
        <v>96</v>
      </c>
      <c r="C14" s="109"/>
      <c r="D14" s="128" t="s">
        <v>2</v>
      </c>
      <c r="E14" s="179">
        <f t="shared" ref="E14:M14" si="1">SUM(E8:E9)</f>
        <v>4040899</v>
      </c>
      <c r="F14" s="179">
        <f t="shared" si="1"/>
        <v>680290</v>
      </c>
      <c r="G14" s="179">
        <f t="shared" si="1"/>
        <v>218612768</v>
      </c>
      <c r="H14" s="179">
        <f t="shared" si="1"/>
        <v>0</v>
      </c>
      <c r="I14" s="179">
        <f t="shared" si="1"/>
        <v>0</v>
      </c>
      <c r="J14" s="179">
        <f t="shared" si="1"/>
        <v>0</v>
      </c>
      <c r="K14" s="179">
        <f t="shared" si="1"/>
        <v>1723401507</v>
      </c>
      <c r="L14" s="179">
        <f t="shared" si="1"/>
        <v>0</v>
      </c>
      <c r="M14" s="180">
        <f t="shared" si="1"/>
        <v>1946735464</v>
      </c>
      <c r="N14" s="129"/>
      <c r="O14" s="114">
        <f>SUM(E14:L14)</f>
        <v>1946735464</v>
      </c>
    </row>
    <row r="15" spans="1:15" x14ac:dyDescent="0.2">
      <c r="A15" s="113"/>
      <c r="B15" s="130" t="s">
        <v>125</v>
      </c>
      <c r="C15" s="112"/>
      <c r="D15" s="131"/>
      <c r="E15" s="180">
        <f>E8</f>
        <v>4040899</v>
      </c>
      <c r="F15" s="180">
        <f t="shared" ref="F15:M15" si="2">F8</f>
        <v>680290</v>
      </c>
      <c r="G15" s="180">
        <f t="shared" si="2"/>
        <v>176487122</v>
      </c>
      <c r="H15" s="180">
        <f t="shared" si="2"/>
        <v>0</v>
      </c>
      <c r="I15" s="180">
        <f t="shared" si="2"/>
        <v>0</v>
      </c>
      <c r="J15" s="180">
        <f t="shared" si="2"/>
        <v>0</v>
      </c>
      <c r="K15" s="180">
        <f t="shared" si="2"/>
        <v>1723401507</v>
      </c>
      <c r="L15" s="180">
        <f t="shared" si="2"/>
        <v>0</v>
      </c>
      <c r="M15" s="180">
        <f t="shared" si="2"/>
        <v>1904609818</v>
      </c>
      <c r="N15" s="129"/>
      <c r="O15" s="114"/>
    </row>
    <row r="16" spans="1:15" x14ac:dyDescent="0.2">
      <c r="A16" s="113"/>
      <c r="B16" s="130" t="s">
        <v>126</v>
      </c>
      <c r="C16" s="112"/>
      <c r="D16" s="131"/>
      <c r="E16" s="180">
        <f>E9</f>
        <v>0</v>
      </c>
      <c r="F16" s="180">
        <f t="shared" ref="F16:M16" si="3">F9</f>
        <v>0</v>
      </c>
      <c r="G16" s="180">
        <f t="shared" si="3"/>
        <v>42125646</v>
      </c>
      <c r="H16" s="180">
        <f t="shared" si="3"/>
        <v>0</v>
      </c>
      <c r="I16" s="180">
        <f t="shared" si="3"/>
        <v>0</v>
      </c>
      <c r="J16" s="180">
        <f t="shared" si="3"/>
        <v>0</v>
      </c>
      <c r="K16" s="180">
        <f t="shared" si="3"/>
        <v>0</v>
      </c>
      <c r="L16" s="180">
        <f t="shared" si="3"/>
        <v>0</v>
      </c>
      <c r="M16" s="180">
        <f t="shared" si="3"/>
        <v>42125646</v>
      </c>
      <c r="N16" s="129"/>
      <c r="O16" s="114"/>
    </row>
    <row r="17" spans="1:15" ht="15" thickBot="1" x14ac:dyDescent="0.25">
      <c r="A17" s="113"/>
      <c r="B17" s="397" t="s">
        <v>127</v>
      </c>
      <c r="C17" s="398"/>
      <c r="D17" s="399"/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29"/>
      <c r="O17" s="114"/>
    </row>
    <row r="18" spans="1:15" x14ac:dyDescent="0.2">
      <c r="A18" s="113"/>
      <c r="B18" s="108" t="s">
        <v>96</v>
      </c>
      <c r="C18" s="109"/>
      <c r="D18" s="128" t="s">
        <v>173</v>
      </c>
      <c r="E18" s="179">
        <f>E10+E11</f>
        <v>4945249</v>
      </c>
      <c r="F18" s="179">
        <f t="shared" ref="F18:M18" si="4">F10+F11</f>
        <v>728444</v>
      </c>
      <c r="G18" s="179">
        <f t="shared" si="4"/>
        <v>220725861</v>
      </c>
      <c r="H18" s="179">
        <f t="shared" si="4"/>
        <v>0</v>
      </c>
      <c r="I18" s="179">
        <f t="shared" si="4"/>
        <v>0</v>
      </c>
      <c r="J18" s="179">
        <f t="shared" si="4"/>
        <v>0</v>
      </c>
      <c r="K18" s="179">
        <f t="shared" si="4"/>
        <v>1720335910</v>
      </c>
      <c r="L18" s="179">
        <f t="shared" si="4"/>
        <v>0</v>
      </c>
      <c r="M18" s="179">
        <f t="shared" si="4"/>
        <v>1946735464</v>
      </c>
      <c r="N18" s="113"/>
    </row>
    <row r="19" spans="1:15" x14ac:dyDescent="0.2">
      <c r="B19" s="130" t="s">
        <v>125</v>
      </c>
      <c r="C19" s="112"/>
      <c r="D19" s="131"/>
      <c r="E19" s="180">
        <f>E10</f>
        <v>4945249</v>
      </c>
      <c r="F19" s="180">
        <f t="shared" ref="F19:M19" si="5">F10</f>
        <v>728444</v>
      </c>
      <c r="G19" s="180">
        <f t="shared" si="5"/>
        <v>178600215</v>
      </c>
      <c r="H19" s="180">
        <f t="shared" si="5"/>
        <v>0</v>
      </c>
      <c r="I19" s="180">
        <f t="shared" si="5"/>
        <v>0</v>
      </c>
      <c r="J19" s="180">
        <f t="shared" si="5"/>
        <v>0</v>
      </c>
      <c r="K19" s="180">
        <f t="shared" si="5"/>
        <v>1720335910</v>
      </c>
      <c r="L19" s="180">
        <f t="shared" si="5"/>
        <v>0</v>
      </c>
      <c r="M19" s="180">
        <f t="shared" si="5"/>
        <v>1904609818</v>
      </c>
    </row>
    <row r="20" spans="1:15" s="2" customFormat="1" x14ac:dyDescent="0.2">
      <c r="A20" s="4"/>
      <c r="B20" s="130" t="s">
        <v>126</v>
      </c>
      <c r="C20" s="112"/>
      <c r="D20" s="131"/>
      <c r="E20" s="180">
        <f>E11</f>
        <v>0</v>
      </c>
      <c r="F20" s="180">
        <f t="shared" ref="F20:M20" si="6">F11</f>
        <v>0</v>
      </c>
      <c r="G20" s="180">
        <f t="shared" si="6"/>
        <v>42125646</v>
      </c>
      <c r="H20" s="180">
        <f t="shared" si="6"/>
        <v>0</v>
      </c>
      <c r="I20" s="180">
        <f t="shared" si="6"/>
        <v>0</v>
      </c>
      <c r="J20" s="180">
        <f t="shared" si="6"/>
        <v>0</v>
      </c>
      <c r="K20" s="180">
        <f t="shared" si="6"/>
        <v>0</v>
      </c>
      <c r="L20" s="180">
        <f t="shared" si="6"/>
        <v>0</v>
      </c>
      <c r="M20" s="180">
        <f t="shared" si="6"/>
        <v>42125646</v>
      </c>
      <c r="N20" s="4"/>
      <c r="O20" s="110"/>
    </row>
    <row r="21" spans="1:15" s="2" customFormat="1" ht="15" thickBot="1" x14ac:dyDescent="0.25">
      <c r="A21" s="4"/>
      <c r="B21" s="400" t="s">
        <v>127</v>
      </c>
      <c r="C21" s="401"/>
      <c r="D21" s="402"/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4"/>
      <c r="O21" s="110"/>
    </row>
    <row r="22" spans="1:15" s="2" customFormat="1" x14ac:dyDescent="0.2">
      <c r="A22" s="318"/>
      <c r="B22" s="108" t="s">
        <v>96</v>
      </c>
      <c r="C22" s="109"/>
      <c r="D22" s="128" t="s">
        <v>195</v>
      </c>
      <c r="E22" s="179">
        <f>E12+E13</f>
        <v>4945249</v>
      </c>
      <c r="F22" s="179">
        <f t="shared" ref="F22:M22" si="7">F12+F13</f>
        <v>728444</v>
      </c>
      <c r="G22" s="179">
        <f t="shared" si="7"/>
        <v>142658751</v>
      </c>
      <c r="H22" s="179">
        <f t="shared" si="7"/>
        <v>0</v>
      </c>
      <c r="I22" s="179">
        <f t="shared" si="7"/>
        <v>0</v>
      </c>
      <c r="J22" s="179">
        <f t="shared" si="7"/>
        <v>0</v>
      </c>
      <c r="K22" s="179">
        <f t="shared" si="7"/>
        <v>0</v>
      </c>
      <c r="L22" s="179">
        <f t="shared" si="7"/>
        <v>9500000000</v>
      </c>
      <c r="M22" s="179">
        <f t="shared" si="7"/>
        <v>9648332444</v>
      </c>
      <c r="N22" s="4"/>
      <c r="O22" s="110"/>
    </row>
    <row r="23" spans="1:15" s="2" customFormat="1" x14ac:dyDescent="0.2">
      <c r="A23" s="318"/>
      <c r="B23" s="130" t="s">
        <v>125</v>
      </c>
      <c r="C23" s="112"/>
      <c r="D23" s="131"/>
      <c r="E23" s="180">
        <f>E12</f>
        <v>4945249</v>
      </c>
      <c r="F23" s="180">
        <f t="shared" ref="F23:M23" si="8">F12</f>
        <v>728444</v>
      </c>
      <c r="G23" s="180">
        <f t="shared" si="8"/>
        <v>142447951</v>
      </c>
      <c r="H23" s="180">
        <f t="shared" si="8"/>
        <v>0</v>
      </c>
      <c r="I23" s="180">
        <f t="shared" si="8"/>
        <v>0</v>
      </c>
      <c r="J23" s="180">
        <f t="shared" si="8"/>
        <v>0</v>
      </c>
      <c r="K23" s="180">
        <f t="shared" si="8"/>
        <v>0</v>
      </c>
      <c r="L23" s="180">
        <f t="shared" si="8"/>
        <v>0</v>
      </c>
      <c r="M23" s="180">
        <f t="shared" si="8"/>
        <v>148121644</v>
      </c>
      <c r="N23" s="4"/>
      <c r="O23" s="110"/>
    </row>
    <row r="24" spans="1:15" s="2" customFormat="1" x14ac:dyDescent="0.2">
      <c r="A24" s="318"/>
      <c r="B24" s="130" t="s">
        <v>126</v>
      </c>
      <c r="C24" s="112"/>
      <c r="D24" s="131"/>
      <c r="E24" s="180">
        <f>E13</f>
        <v>0</v>
      </c>
      <c r="F24" s="180">
        <f t="shared" ref="F24:M24" si="9">F13</f>
        <v>0</v>
      </c>
      <c r="G24" s="180">
        <f t="shared" si="9"/>
        <v>210800</v>
      </c>
      <c r="H24" s="180">
        <f t="shared" si="9"/>
        <v>0</v>
      </c>
      <c r="I24" s="180">
        <f t="shared" si="9"/>
        <v>0</v>
      </c>
      <c r="J24" s="180">
        <f t="shared" si="9"/>
        <v>0</v>
      </c>
      <c r="K24" s="180">
        <f t="shared" si="9"/>
        <v>0</v>
      </c>
      <c r="L24" s="180">
        <f t="shared" si="9"/>
        <v>9500000000</v>
      </c>
      <c r="M24" s="180">
        <f t="shared" si="9"/>
        <v>9500210800</v>
      </c>
      <c r="N24" s="4"/>
      <c r="O24" s="110"/>
    </row>
    <row r="25" spans="1:15" s="2" customFormat="1" ht="15" thickBot="1" x14ac:dyDescent="0.25">
      <c r="A25" s="318"/>
      <c r="B25" s="397" t="s">
        <v>127</v>
      </c>
      <c r="C25" s="398"/>
      <c r="D25" s="399"/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f>SUM(E25:L25)</f>
        <v>0</v>
      </c>
      <c r="N25" s="4"/>
      <c r="O25" s="110"/>
    </row>
    <row r="26" spans="1:15" s="2" customFormat="1" x14ac:dyDescent="0.2">
      <c r="A26" s="4"/>
      <c r="N26" s="4"/>
      <c r="O26" s="110"/>
    </row>
    <row r="27" spans="1:15" x14ac:dyDescent="0.2">
      <c r="B27" s="150" t="s">
        <v>196</v>
      </c>
    </row>
  </sheetData>
  <mergeCells count="19">
    <mergeCell ref="B12:D12"/>
    <mergeCell ref="B13:D13"/>
    <mergeCell ref="K5:K7"/>
    <mergeCell ref="L5:L7"/>
    <mergeCell ref="B25:D25"/>
    <mergeCell ref="B21:D21"/>
    <mergeCell ref="B10:D10"/>
    <mergeCell ref="B11:D11"/>
    <mergeCell ref="B17:D17"/>
    <mergeCell ref="M5:M7"/>
    <mergeCell ref="B8:D8"/>
    <mergeCell ref="B9:D9"/>
    <mergeCell ref="B5:D7"/>
    <mergeCell ref="E5:E7"/>
    <mergeCell ref="F5:F7"/>
    <mergeCell ref="G5:G7"/>
    <mergeCell ref="H5:H7"/>
    <mergeCell ref="I5:I7"/>
    <mergeCell ref="J5:J7"/>
  </mergeCells>
  <pageMargins left="0.7" right="0.7" top="0.75" bottom="0.75" header="0.3" footer="0.3"/>
  <pageSetup paperSize="9" scale="83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FC8-E98E-4A70-9AF1-AF51F7683C0F}">
  <dimension ref="A1:L50"/>
  <sheetViews>
    <sheetView view="pageBreakPreview" zoomScale="60" zoomScaleNormal="100" workbookViewId="0">
      <selection activeCell="L22" sqref="L22"/>
    </sheetView>
  </sheetViews>
  <sheetFormatPr defaultRowHeight="14.25" x14ac:dyDescent="0.2"/>
  <cols>
    <col min="1" max="1" width="2.375" style="2" customWidth="1"/>
    <col min="2" max="2" width="6.5" style="4" customWidth="1"/>
    <col min="3" max="3" width="18.125" style="4" customWidth="1"/>
    <col min="4" max="4" width="10" style="4" customWidth="1"/>
    <col min="5" max="5" width="15.625" style="4" customWidth="1"/>
    <col min="6" max="6" width="13.375" style="4" customWidth="1"/>
    <col min="7" max="7" width="11.125" style="4" customWidth="1"/>
    <col min="8" max="9" width="15.25" style="4" customWidth="1"/>
    <col min="10" max="10" width="14.5" style="4" customWidth="1"/>
    <col min="11" max="11" width="9" style="2"/>
    <col min="12" max="12" width="15.375" style="4" customWidth="1"/>
  </cols>
  <sheetData>
    <row r="1" spans="1:12" x14ac:dyDescent="0.2">
      <c r="A1" s="23"/>
      <c r="B1" s="5" t="s">
        <v>128</v>
      </c>
      <c r="C1" s="113"/>
      <c r="D1" s="113"/>
      <c r="E1" s="113"/>
      <c r="F1" s="113"/>
      <c r="G1" s="113"/>
      <c r="H1" s="113"/>
      <c r="I1" s="113"/>
      <c r="J1" s="113"/>
      <c r="K1" s="23"/>
      <c r="L1" s="113"/>
    </row>
    <row r="2" spans="1:12" s="2" customFormat="1" x14ac:dyDescent="0.2">
      <c r="A2" s="23"/>
      <c r="B2" s="5"/>
      <c r="C2" s="113"/>
      <c r="D2" s="113"/>
      <c r="E2" s="113"/>
      <c r="F2" s="113"/>
      <c r="G2" s="113"/>
      <c r="H2" s="113"/>
      <c r="I2" s="113"/>
      <c r="J2" s="113"/>
      <c r="K2" s="23"/>
      <c r="L2" s="113"/>
    </row>
    <row r="3" spans="1:12" s="2" customFormat="1" x14ac:dyDescent="0.2">
      <c r="A3" s="23"/>
      <c r="B3" s="6" t="s">
        <v>167</v>
      </c>
      <c r="C3" s="113"/>
      <c r="D3" s="113"/>
      <c r="E3" s="113"/>
      <c r="F3" s="113"/>
      <c r="G3" s="113"/>
      <c r="H3" s="113"/>
      <c r="I3" s="113"/>
      <c r="J3" s="113"/>
      <c r="K3" s="23"/>
      <c r="L3" s="113"/>
    </row>
    <row r="4" spans="1:12" ht="15" thickBot="1" x14ac:dyDescent="0.25">
      <c r="A4" s="23"/>
      <c r="B4" s="113"/>
      <c r="C4" s="113"/>
      <c r="D4" s="113"/>
      <c r="E4" s="113"/>
      <c r="F4" s="132" t="s">
        <v>85</v>
      </c>
      <c r="G4" s="113"/>
      <c r="H4" s="403" t="s">
        <v>100</v>
      </c>
      <c r="I4" s="403"/>
      <c r="J4" s="403"/>
      <c r="K4" s="23"/>
      <c r="L4" s="113"/>
    </row>
    <row r="5" spans="1:12" ht="14.25" customHeight="1" x14ac:dyDescent="0.2">
      <c r="A5" s="23"/>
      <c r="B5" s="404" t="s">
        <v>120</v>
      </c>
      <c r="C5" s="404"/>
      <c r="D5" s="404"/>
      <c r="E5" s="406" t="s">
        <v>129</v>
      </c>
      <c r="F5" s="404" t="s">
        <v>130</v>
      </c>
      <c r="G5" s="404" t="s">
        <v>131</v>
      </c>
      <c r="H5" s="404" t="s">
        <v>153</v>
      </c>
      <c r="I5" s="368" t="s">
        <v>119</v>
      </c>
      <c r="J5" s="404" t="s">
        <v>89</v>
      </c>
      <c r="K5" s="23"/>
      <c r="L5" s="113"/>
    </row>
    <row r="6" spans="1:12" ht="27" customHeight="1" x14ac:dyDescent="0.2">
      <c r="A6" s="23"/>
      <c r="B6" s="405"/>
      <c r="C6" s="405"/>
      <c r="D6" s="405"/>
      <c r="E6" s="407"/>
      <c r="F6" s="405"/>
      <c r="G6" s="405"/>
      <c r="H6" s="405"/>
      <c r="I6" s="369"/>
      <c r="J6" s="405"/>
      <c r="K6" s="23"/>
      <c r="L6" s="113"/>
    </row>
    <row r="7" spans="1:12" ht="41.25" customHeight="1" thickBot="1" x14ac:dyDescent="0.25">
      <c r="A7" s="23"/>
      <c r="B7" s="405"/>
      <c r="C7" s="405"/>
      <c r="D7" s="405"/>
      <c r="E7" s="407"/>
      <c r="F7" s="405"/>
      <c r="G7" s="405"/>
      <c r="H7" s="408"/>
      <c r="I7" s="369"/>
      <c r="J7" s="405"/>
      <c r="K7" s="23"/>
      <c r="L7" s="113"/>
    </row>
    <row r="8" spans="1:12" x14ac:dyDescent="0.2">
      <c r="A8" s="23"/>
      <c r="B8" s="385" t="s">
        <v>155</v>
      </c>
      <c r="C8" s="386"/>
      <c r="D8" s="387"/>
      <c r="E8" s="133"/>
      <c r="F8" s="134"/>
      <c r="G8" s="134"/>
      <c r="H8" s="135"/>
      <c r="I8" s="134"/>
      <c r="J8" s="134"/>
      <c r="K8" s="23"/>
      <c r="L8" s="113"/>
    </row>
    <row r="9" spans="1:12" ht="15.75" thickBot="1" x14ac:dyDescent="0.3">
      <c r="A9" s="23"/>
      <c r="B9" s="409" t="s">
        <v>28</v>
      </c>
      <c r="C9" s="412"/>
      <c r="D9" s="413"/>
      <c r="E9" s="136"/>
      <c r="F9" s="137"/>
      <c r="G9" s="138"/>
      <c r="H9" s="139"/>
      <c r="I9" s="126">
        <v>34578231</v>
      </c>
      <c r="J9" s="137">
        <f>SUM(E9:I9)</f>
        <v>34578231</v>
      </c>
      <c r="K9" s="23"/>
      <c r="L9" s="113"/>
    </row>
    <row r="10" spans="1:12" s="2" customFormat="1" x14ac:dyDescent="0.2">
      <c r="A10" s="23"/>
      <c r="B10" s="385" t="s">
        <v>155</v>
      </c>
      <c r="C10" s="386"/>
      <c r="D10" s="387"/>
      <c r="E10" s="232"/>
      <c r="F10" s="233"/>
      <c r="G10" s="234"/>
      <c r="H10" s="235"/>
      <c r="I10" s="236"/>
      <c r="J10" s="233"/>
      <c r="K10" s="23"/>
      <c r="L10" s="113"/>
    </row>
    <row r="11" spans="1:12" s="2" customFormat="1" ht="15.75" thickBot="1" x14ac:dyDescent="0.3">
      <c r="A11" s="23"/>
      <c r="B11" s="409" t="s">
        <v>172</v>
      </c>
      <c r="C11" s="412"/>
      <c r="D11" s="412"/>
      <c r="E11" s="236"/>
      <c r="F11" s="233"/>
      <c r="G11" s="234"/>
      <c r="H11" s="236"/>
      <c r="I11" s="236">
        <f>I9</f>
        <v>34578231</v>
      </c>
      <c r="J11" s="236">
        <f>J9</f>
        <v>34578231</v>
      </c>
      <c r="K11" s="23"/>
      <c r="L11" s="113"/>
    </row>
    <row r="12" spans="1:12" s="2" customFormat="1" x14ac:dyDescent="0.2">
      <c r="A12" s="23"/>
      <c r="B12" s="385" t="s">
        <v>155</v>
      </c>
      <c r="C12" s="386"/>
      <c r="D12" s="387"/>
      <c r="E12" s="121"/>
      <c r="F12" s="276"/>
      <c r="G12" s="281"/>
      <c r="H12" s="121"/>
      <c r="I12" s="121"/>
      <c r="J12" s="121"/>
      <c r="K12" s="23"/>
      <c r="L12" s="113"/>
    </row>
    <row r="13" spans="1:12" s="2" customFormat="1" ht="15.75" thickBot="1" x14ac:dyDescent="0.3">
      <c r="A13" s="23"/>
      <c r="B13" s="409" t="s">
        <v>197</v>
      </c>
      <c r="C13" s="410"/>
      <c r="D13" s="411"/>
      <c r="E13" s="236"/>
      <c r="F13" s="233"/>
      <c r="G13" s="234"/>
      <c r="H13" s="236"/>
      <c r="I13" s="236">
        <v>0</v>
      </c>
      <c r="J13" s="236">
        <v>0</v>
      </c>
      <c r="K13" s="23"/>
      <c r="L13" s="113"/>
    </row>
    <row r="14" spans="1:12" ht="15.75" thickBot="1" x14ac:dyDescent="0.3">
      <c r="A14" s="23"/>
      <c r="B14" s="141" t="s">
        <v>114</v>
      </c>
      <c r="C14" s="142"/>
      <c r="D14" s="143" t="s">
        <v>2</v>
      </c>
      <c r="E14" s="144">
        <f>SUM(E9:E9)</f>
        <v>0</v>
      </c>
      <c r="F14" s="144">
        <f>SUM(F9:F9)</f>
        <v>0</v>
      </c>
      <c r="G14" s="144">
        <f>SUM(G9:G9)</f>
        <v>0</v>
      </c>
      <c r="H14" s="144">
        <f>SUM(H9:H9)</f>
        <v>0</v>
      </c>
      <c r="I14" s="144">
        <f>I9</f>
        <v>34578231</v>
      </c>
      <c r="J14" s="144">
        <f>SUM(J9:J9)</f>
        <v>34578231</v>
      </c>
      <c r="K14" s="74"/>
      <c r="L14" s="129"/>
    </row>
    <row r="15" spans="1:12" x14ac:dyDescent="0.2">
      <c r="A15" s="23"/>
      <c r="B15" s="145" t="s">
        <v>125</v>
      </c>
      <c r="C15" s="146"/>
      <c r="D15" s="147"/>
      <c r="E15" s="177">
        <f>E14</f>
        <v>0</v>
      </c>
      <c r="F15" s="177">
        <f t="shared" ref="F15:H15" si="0">F14</f>
        <v>0</v>
      </c>
      <c r="G15" s="177">
        <f t="shared" si="0"/>
        <v>0</v>
      </c>
      <c r="H15" s="177">
        <f t="shared" si="0"/>
        <v>0</v>
      </c>
      <c r="I15" s="177"/>
      <c r="J15" s="177"/>
      <c r="K15" s="74"/>
      <c r="L15" s="129"/>
    </row>
    <row r="16" spans="1:12" ht="15" thickBot="1" x14ac:dyDescent="0.25">
      <c r="A16" s="23"/>
      <c r="B16" s="148" t="s">
        <v>126</v>
      </c>
      <c r="C16" s="149"/>
      <c r="D16" s="176"/>
      <c r="E16" s="178">
        <f>SUM(E14-E15)</f>
        <v>0</v>
      </c>
      <c r="F16" s="178">
        <f>SUM(F14-F15)</f>
        <v>0</v>
      </c>
      <c r="G16" s="178">
        <f>SUM(G14-G15)</f>
        <v>0</v>
      </c>
      <c r="H16" s="178">
        <f>SUM(H14-H15)</f>
        <v>0</v>
      </c>
      <c r="I16" s="178">
        <v>34578231</v>
      </c>
      <c r="J16" s="178">
        <f>SUM(J14-J15)</f>
        <v>34578231</v>
      </c>
      <c r="K16" s="74"/>
      <c r="L16" s="129"/>
    </row>
    <row r="17" spans="1:12" ht="15.75" thickBot="1" x14ac:dyDescent="0.3">
      <c r="A17" s="23"/>
      <c r="B17" s="141" t="s">
        <v>114</v>
      </c>
      <c r="C17" s="142"/>
      <c r="D17" s="143" t="s">
        <v>173</v>
      </c>
      <c r="E17" s="144">
        <f>SUM(E14:E14)</f>
        <v>0</v>
      </c>
      <c r="F17" s="144">
        <f>SUM(F14:F14)</f>
        <v>0</v>
      </c>
      <c r="G17" s="144">
        <f>SUM(G14:G14)</f>
        <v>0</v>
      </c>
      <c r="H17" s="144">
        <f>SUM(H14:H14)</f>
        <v>0</v>
      </c>
      <c r="I17" s="144">
        <f>I14</f>
        <v>34578231</v>
      </c>
      <c r="J17" s="144">
        <f>SUM(J14:J14)</f>
        <v>34578231</v>
      </c>
      <c r="K17" s="23"/>
      <c r="L17" s="113"/>
    </row>
    <row r="18" spans="1:12" s="2" customFormat="1" x14ac:dyDescent="0.2">
      <c r="A18" s="23"/>
      <c r="B18" s="145" t="s">
        <v>125</v>
      </c>
      <c r="C18" s="146"/>
      <c r="D18" s="147"/>
      <c r="E18" s="177">
        <f>E17</f>
        <v>0</v>
      </c>
      <c r="F18" s="177">
        <f t="shared" ref="F18:H18" si="1">F17</f>
        <v>0</v>
      </c>
      <c r="G18" s="177">
        <f t="shared" si="1"/>
        <v>0</v>
      </c>
      <c r="H18" s="177">
        <f t="shared" si="1"/>
        <v>0</v>
      </c>
      <c r="I18" s="177"/>
      <c r="J18" s="177"/>
      <c r="K18" s="23"/>
      <c r="L18" s="113"/>
    </row>
    <row r="19" spans="1:12" s="2" customFormat="1" ht="15" thickBot="1" x14ac:dyDescent="0.25">
      <c r="A19" s="23"/>
      <c r="B19" s="148" t="s">
        <v>126</v>
      </c>
      <c r="C19" s="149"/>
      <c r="D19" s="176"/>
      <c r="E19" s="178">
        <f>SUM(E17-E18)</f>
        <v>0</v>
      </c>
      <c r="F19" s="178">
        <f>SUM(F17-F18)</f>
        <v>0</v>
      </c>
      <c r="G19" s="178">
        <f>SUM(G17-G18)</f>
        <v>0</v>
      </c>
      <c r="H19" s="178">
        <f>SUM(H17-H18)</f>
        <v>0</v>
      </c>
      <c r="I19" s="178">
        <v>34578232</v>
      </c>
      <c r="J19" s="178">
        <f>SUM(J17-J18)</f>
        <v>34578231</v>
      </c>
      <c r="K19" s="23"/>
      <c r="L19" s="113"/>
    </row>
    <row r="20" spans="1:12" s="2" customFormat="1" ht="15" thickBot="1" x14ac:dyDescent="0.25">
      <c r="A20" s="23"/>
      <c r="B20" s="141" t="s">
        <v>114</v>
      </c>
      <c r="C20" s="142"/>
      <c r="D20" s="143" t="s">
        <v>195</v>
      </c>
      <c r="E20" s="319">
        <v>0</v>
      </c>
      <c r="F20" s="319">
        <v>0</v>
      </c>
      <c r="G20" s="319">
        <v>0</v>
      </c>
      <c r="H20" s="319">
        <v>0</v>
      </c>
      <c r="I20" s="319">
        <v>0</v>
      </c>
      <c r="J20" s="319">
        <v>0</v>
      </c>
      <c r="K20" s="23"/>
      <c r="L20" s="113"/>
    </row>
    <row r="21" spans="1:12" s="2" customFormat="1" x14ac:dyDescent="0.2">
      <c r="A21" s="23"/>
      <c r="B21" s="145" t="s">
        <v>125</v>
      </c>
      <c r="C21" s="146"/>
      <c r="D21" s="147"/>
      <c r="E21" s="282">
        <v>0</v>
      </c>
      <c r="F21" s="282">
        <v>0</v>
      </c>
      <c r="G21" s="282">
        <v>0</v>
      </c>
      <c r="H21" s="282">
        <v>0</v>
      </c>
      <c r="I21" s="282">
        <v>0</v>
      </c>
      <c r="J21" s="282">
        <v>0</v>
      </c>
      <c r="K21" s="23"/>
      <c r="L21" s="113"/>
    </row>
    <row r="22" spans="1:12" s="2" customFormat="1" ht="15" thickBot="1" x14ac:dyDescent="0.25">
      <c r="A22" s="23"/>
      <c r="B22" s="148" t="s">
        <v>126</v>
      </c>
      <c r="C22" s="149"/>
      <c r="D22" s="176"/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23"/>
      <c r="L22" s="113"/>
    </row>
    <row r="23" spans="1:12" x14ac:dyDescent="0.2">
      <c r="A23" s="23"/>
      <c r="B23" s="113"/>
      <c r="C23" s="113"/>
      <c r="D23" s="113"/>
      <c r="E23" s="129"/>
      <c r="F23" s="129"/>
      <c r="G23" s="129"/>
      <c r="H23" s="129"/>
      <c r="I23" s="129"/>
      <c r="J23" s="129"/>
      <c r="K23" s="23"/>
      <c r="L23" s="113"/>
    </row>
    <row r="24" spans="1:12" x14ac:dyDescent="0.2">
      <c r="A24" s="23"/>
      <c r="B24" s="150" t="s">
        <v>196</v>
      </c>
      <c r="C24" s="113"/>
      <c r="D24" s="113"/>
      <c r="E24" s="129"/>
      <c r="F24" s="129"/>
      <c r="G24" s="113"/>
      <c r="H24" s="113"/>
      <c r="I24" s="113"/>
      <c r="J24" s="113"/>
      <c r="K24" s="23"/>
      <c r="L24" s="129"/>
    </row>
    <row r="25" spans="1:12" x14ac:dyDescent="0.2">
      <c r="A25" s="23"/>
      <c r="B25" s="113"/>
      <c r="C25" s="113"/>
      <c r="D25" s="113"/>
      <c r="E25" s="129"/>
      <c r="F25" s="129"/>
      <c r="G25" s="113"/>
      <c r="H25" s="113"/>
      <c r="I25" s="113"/>
      <c r="J25" s="113"/>
      <c r="K25" s="23"/>
      <c r="L25" s="129"/>
    </row>
    <row r="26" spans="1:12" x14ac:dyDescent="0.2">
      <c r="A26" s="23"/>
      <c r="B26" s="113"/>
      <c r="C26" s="113"/>
      <c r="D26" s="113"/>
      <c r="E26" s="129"/>
      <c r="F26" s="129"/>
      <c r="G26" s="113"/>
      <c r="H26" s="113"/>
      <c r="I26" s="113"/>
      <c r="J26" s="113"/>
      <c r="K26" s="23"/>
      <c r="L26" s="129"/>
    </row>
    <row r="27" spans="1:12" x14ac:dyDescent="0.2">
      <c r="A27" s="23"/>
      <c r="B27" s="113"/>
      <c r="C27" s="113"/>
      <c r="D27" s="113"/>
      <c r="E27" s="129"/>
      <c r="F27" s="129"/>
      <c r="G27" s="129"/>
      <c r="H27" s="129"/>
      <c r="I27" s="129"/>
      <c r="J27" s="113"/>
      <c r="K27" s="23"/>
      <c r="L27" s="113"/>
    </row>
    <row r="28" spans="1:12" x14ac:dyDescent="0.2">
      <c r="A28" s="23"/>
      <c r="B28" s="113"/>
      <c r="C28" s="113"/>
      <c r="D28" s="113"/>
      <c r="E28" s="129"/>
      <c r="F28" s="129"/>
      <c r="G28" s="113"/>
      <c r="H28" s="113"/>
      <c r="I28" s="113"/>
      <c r="J28" s="113"/>
      <c r="K28" s="23"/>
      <c r="L28" s="113"/>
    </row>
    <row r="29" spans="1:12" x14ac:dyDescent="0.2">
      <c r="A29" s="23"/>
      <c r="B29" s="113"/>
      <c r="C29" s="113"/>
      <c r="D29" s="113"/>
      <c r="E29" s="129"/>
      <c r="F29" s="129"/>
      <c r="G29" s="113"/>
      <c r="H29" s="113"/>
      <c r="I29" s="113"/>
      <c r="J29" s="113"/>
      <c r="K29" s="23"/>
      <c r="L29" s="113"/>
    </row>
    <row r="30" spans="1:12" x14ac:dyDescent="0.2">
      <c r="A30" s="23"/>
      <c r="B30" s="113"/>
      <c r="C30" s="113"/>
      <c r="D30" s="113"/>
      <c r="E30" s="129"/>
      <c r="F30" s="129"/>
      <c r="G30" s="113"/>
      <c r="H30" s="113"/>
      <c r="I30" s="113"/>
      <c r="J30" s="113"/>
      <c r="K30" s="23"/>
      <c r="L30" s="113"/>
    </row>
    <row r="31" spans="1:12" x14ac:dyDescent="0.2">
      <c r="A31" s="23"/>
      <c r="B31" s="113"/>
      <c r="C31" s="113"/>
      <c r="D31" s="113"/>
      <c r="E31" s="129"/>
      <c r="F31" s="129"/>
      <c r="G31" s="113"/>
      <c r="H31" s="113"/>
      <c r="I31" s="113"/>
      <c r="J31" s="113"/>
      <c r="K31" s="23"/>
      <c r="L31" s="113"/>
    </row>
    <row r="32" spans="1:12" x14ac:dyDescent="0.2">
      <c r="A32" s="23"/>
      <c r="B32" s="113"/>
      <c r="C32" s="113"/>
      <c r="D32" s="113"/>
      <c r="E32" s="129"/>
      <c r="F32" s="129"/>
      <c r="G32" s="113"/>
      <c r="H32" s="113"/>
      <c r="I32" s="113"/>
      <c r="J32" s="113"/>
      <c r="K32" s="23"/>
      <c r="L32" s="113"/>
    </row>
    <row r="33" spans="1:12" x14ac:dyDescent="0.2">
      <c r="A33" s="23"/>
      <c r="B33" s="113"/>
      <c r="C33" s="113"/>
      <c r="D33" s="113"/>
      <c r="E33" s="113"/>
      <c r="F33" s="113"/>
      <c r="G33" s="113"/>
      <c r="H33" s="113"/>
      <c r="I33" s="113"/>
      <c r="J33" s="113"/>
      <c r="K33" s="23"/>
      <c r="L33" s="113"/>
    </row>
    <row r="34" spans="1:12" x14ac:dyDescent="0.2">
      <c r="A34" s="23"/>
      <c r="B34" s="113"/>
      <c r="C34" s="113"/>
      <c r="D34" s="113"/>
      <c r="E34" s="113"/>
      <c r="F34" s="113"/>
      <c r="G34" s="113"/>
      <c r="H34" s="113"/>
      <c r="I34" s="113"/>
      <c r="J34" s="113"/>
      <c r="K34" s="23"/>
      <c r="L34" s="113"/>
    </row>
    <row r="35" spans="1:12" x14ac:dyDescent="0.2">
      <c r="A35" s="23"/>
      <c r="B35" s="113"/>
      <c r="C35" s="113"/>
      <c r="D35" s="113"/>
      <c r="E35" s="113"/>
      <c r="F35" s="113"/>
      <c r="G35" s="113"/>
      <c r="H35" s="113"/>
      <c r="I35" s="113"/>
      <c r="J35" s="113"/>
      <c r="K35" s="23"/>
      <c r="L35" s="113"/>
    </row>
    <row r="36" spans="1:12" x14ac:dyDescent="0.2">
      <c r="A36" s="23"/>
      <c r="B36" s="113"/>
      <c r="C36" s="113"/>
      <c r="D36" s="113"/>
      <c r="E36" s="113"/>
      <c r="F36" s="113"/>
      <c r="G36" s="113"/>
      <c r="H36" s="113"/>
      <c r="I36" s="113"/>
      <c r="J36" s="113"/>
      <c r="K36" s="23"/>
      <c r="L36" s="113"/>
    </row>
    <row r="37" spans="1:12" x14ac:dyDescent="0.2">
      <c r="A37" s="23"/>
      <c r="B37" s="113"/>
      <c r="C37" s="113"/>
      <c r="D37" s="113"/>
      <c r="E37" s="113"/>
      <c r="F37" s="113"/>
      <c r="G37" s="113"/>
      <c r="H37" s="113"/>
      <c r="I37" s="113"/>
      <c r="J37" s="113"/>
      <c r="K37" s="23"/>
      <c r="L37" s="113"/>
    </row>
    <row r="38" spans="1:12" x14ac:dyDescent="0.2">
      <c r="A38" s="23"/>
      <c r="B38" s="113"/>
      <c r="C38" s="113"/>
      <c r="D38" s="113"/>
      <c r="E38" s="113"/>
      <c r="F38" s="113"/>
      <c r="G38" s="113"/>
      <c r="H38" s="113"/>
      <c r="I38" s="113"/>
      <c r="J38" s="113"/>
      <c r="K38" s="23"/>
      <c r="L38" s="113"/>
    </row>
    <row r="39" spans="1:12" x14ac:dyDescent="0.2">
      <c r="A39" s="23"/>
      <c r="B39" s="113"/>
      <c r="C39" s="113"/>
      <c r="D39" s="113"/>
      <c r="E39" s="113"/>
      <c r="F39" s="113"/>
      <c r="G39" s="113"/>
      <c r="H39" s="113"/>
      <c r="I39" s="113"/>
      <c r="J39" s="113"/>
      <c r="K39" s="23"/>
      <c r="L39" s="113"/>
    </row>
    <row r="40" spans="1:12" x14ac:dyDescent="0.2">
      <c r="A40" s="23"/>
      <c r="B40" s="113"/>
      <c r="C40" s="113"/>
      <c r="D40" s="113"/>
      <c r="E40" s="113"/>
      <c r="F40" s="113"/>
      <c r="G40" s="113"/>
      <c r="H40" s="113"/>
      <c r="I40" s="113"/>
      <c r="J40" s="113"/>
      <c r="K40" s="23"/>
      <c r="L40" s="113"/>
    </row>
    <row r="41" spans="1:12" x14ac:dyDescent="0.2">
      <c r="A41" s="23"/>
      <c r="B41" s="113"/>
      <c r="C41" s="113"/>
      <c r="D41" s="113"/>
      <c r="E41" s="113"/>
      <c r="F41" s="113"/>
      <c r="G41" s="113"/>
      <c r="H41" s="113"/>
      <c r="I41" s="113"/>
      <c r="J41" s="113"/>
      <c r="K41" s="23"/>
      <c r="L41" s="113"/>
    </row>
    <row r="42" spans="1:12" x14ac:dyDescent="0.2">
      <c r="A42" s="23"/>
      <c r="B42" s="113"/>
      <c r="C42" s="113"/>
      <c r="D42" s="113"/>
      <c r="E42" s="113"/>
      <c r="F42" s="113"/>
      <c r="G42" s="113"/>
      <c r="H42" s="113"/>
      <c r="I42" s="113"/>
      <c r="J42" s="113"/>
      <c r="K42" s="23"/>
      <c r="L42" s="113"/>
    </row>
    <row r="43" spans="1:12" x14ac:dyDescent="0.2">
      <c r="A43" s="23"/>
      <c r="B43" s="113"/>
      <c r="C43" s="113"/>
      <c r="D43" s="113"/>
      <c r="E43" s="113"/>
      <c r="F43" s="113"/>
      <c r="G43" s="113"/>
      <c r="H43" s="113"/>
      <c r="I43" s="113"/>
      <c r="J43" s="113"/>
      <c r="K43" s="23"/>
      <c r="L43" s="113"/>
    </row>
    <row r="44" spans="1:12" x14ac:dyDescent="0.2">
      <c r="A44" s="23"/>
      <c r="B44" s="113"/>
      <c r="C44" s="113"/>
      <c r="D44" s="113"/>
      <c r="E44" s="113"/>
      <c r="F44" s="113"/>
      <c r="G44" s="113"/>
      <c r="H44" s="113"/>
      <c r="I44" s="113"/>
      <c r="J44" s="113"/>
      <c r="K44" s="23"/>
      <c r="L44" s="113"/>
    </row>
    <row r="45" spans="1:12" x14ac:dyDescent="0.2">
      <c r="A45" s="23"/>
      <c r="B45" s="113"/>
      <c r="C45" s="113"/>
      <c r="D45" s="113"/>
      <c r="E45" s="113"/>
      <c r="F45" s="113"/>
      <c r="G45" s="113"/>
      <c r="H45" s="113"/>
      <c r="I45" s="113"/>
      <c r="J45" s="113"/>
      <c r="K45" s="23"/>
      <c r="L45" s="113"/>
    </row>
    <row r="46" spans="1:12" x14ac:dyDescent="0.2">
      <c r="A46" s="23"/>
      <c r="B46" s="113"/>
      <c r="C46" s="113"/>
      <c r="D46" s="113"/>
      <c r="E46" s="113"/>
      <c r="F46" s="113"/>
      <c r="G46" s="113"/>
      <c r="H46" s="113"/>
      <c r="I46" s="113"/>
      <c r="J46" s="113"/>
      <c r="K46" s="23"/>
      <c r="L46" s="113"/>
    </row>
    <row r="47" spans="1:12" x14ac:dyDescent="0.2">
      <c r="A47" s="23"/>
      <c r="B47" s="113"/>
      <c r="C47" s="113"/>
      <c r="D47" s="113"/>
      <c r="E47" s="113"/>
      <c r="F47" s="113"/>
      <c r="G47" s="113"/>
      <c r="H47" s="113"/>
      <c r="I47" s="113"/>
      <c r="J47" s="113"/>
      <c r="K47" s="23"/>
      <c r="L47" s="113"/>
    </row>
    <row r="48" spans="1:12" x14ac:dyDescent="0.2">
      <c r="A48" s="23"/>
      <c r="B48" s="113"/>
      <c r="C48" s="113"/>
      <c r="D48" s="113"/>
      <c r="E48" s="113"/>
      <c r="F48" s="113"/>
      <c r="G48" s="113"/>
      <c r="H48" s="113"/>
      <c r="I48" s="113"/>
      <c r="J48" s="113"/>
      <c r="K48" s="23"/>
      <c r="L48" s="113"/>
    </row>
    <row r="49" spans="1:12" x14ac:dyDescent="0.2">
      <c r="A49" s="23"/>
      <c r="B49" s="113"/>
      <c r="C49" s="113"/>
      <c r="D49" s="113"/>
      <c r="E49" s="113"/>
      <c r="F49" s="113"/>
      <c r="G49" s="113"/>
      <c r="H49" s="113"/>
      <c r="I49" s="113"/>
      <c r="J49" s="113"/>
      <c r="K49" s="23"/>
      <c r="L49" s="113"/>
    </row>
    <row r="50" spans="1:12" x14ac:dyDescent="0.2">
      <c r="A50" s="23"/>
      <c r="B50" s="113"/>
      <c r="C50" s="113"/>
      <c r="D50" s="113"/>
      <c r="E50" s="113"/>
      <c r="F50" s="113"/>
      <c r="G50" s="113"/>
      <c r="H50" s="113"/>
      <c r="I50" s="113"/>
      <c r="J50" s="113"/>
      <c r="K50" s="23"/>
      <c r="L50" s="113"/>
    </row>
  </sheetData>
  <mergeCells count="14">
    <mergeCell ref="B12:D12"/>
    <mergeCell ref="B13:D13"/>
    <mergeCell ref="B10:D10"/>
    <mergeCell ref="B11:D11"/>
    <mergeCell ref="B8:D8"/>
    <mergeCell ref="B9:D9"/>
    <mergeCell ref="H4:J4"/>
    <mergeCell ref="B5:D7"/>
    <mergeCell ref="E5:E7"/>
    <mergeCell ref="F5:F7"/>
    <mergeCell ref="G5:G7"/>
    <mergeCell ref="I5:I7"/>
    <mergeCell ref="H5:H7"/>
    <mergeCell ref="J5:J7"/>
  </mergeCells>
  <pageMargins left="0.7" right="0.7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3FC8-58CF-44F5-B3D5-EE858EA79713}">
  <dimension ref="A1:C10"/>
  <sheetViews>
    <sheetView workbookViewId="0">
      <selection activeCell="A11" sqref="A11"/>
    </sheetView>
  </sheetViews>
  <sheetFormatPr defaultRowHeight="14.25" x14ac:dyDescent="0.2"/>
  <cols>
    <col min="1" max="1" width="36.375" customWidth="1"/>
    <col min="2" max="3" width="24.125" customWidth="1"/>
  </cols>
  <sheetData>
    <row r="1" spans="1:3" ht="15" x14ac:dyDescent="0.25">
      <c r="A1" s="6" t="s">
        <v>189</v>
      </c>
      <c r="B1" s="269"/>
      <c r="C1" s="269"/>
    </row>
    <row r="2" spans="1:3" ht="15" x14ac:dyDescent="0.25">
      <c r="A2" s="6"/>
      <c r="B2" s="269"/>
      <c r="C2" s="269"/>
    </row>
    <row r="3" spans="1:3" ht="15" x14ac:dyDescent="0.25">
      <c r="A3" s="414" t="s">
        <v>192</v>
      </c>
      <c r="B3" s="414"/>
      <c r="C3" s="270" t="s">
        <v>193</v>
      </c>
    </row>
    <row r="4" spans="1:3" ht="15" x14ac:dyDescent="0.25">
      <c r="A4" s="175"/>
      <c r="B4" s="271"/>
      <c r="C4" s="271"/>
    </row>
    <row r="5" spans="1:3" ht="15" x14ac:dyDescent="0.25">
      <c r="A5" s="272"/>
      <c r="B5" s="273"/>
      <c r="C5" s="273"/>
    </row>
    <row r="6" spans="1:3" ht="15" x14ac:dyDescent="0.25">
      <c r="A6" s="272" t="s">
        <v>194</v>
      </c>
      <c r="B6" s="273"/>
      <c r="C6" s="273"/>
    </row>
    <row r="7" spans="1:3" ht="15" x14ac:dyDescent="0.25">
      <c r="A7" s="272"/>
      <c r="B7" s="273"/>
      <c r="C7" s="273"/>
    </row>
    <row r="8" spans="1:3" ht="15" x14ac:dyDescent="0.25">
      <c r="A8" s="272"/>
      <c r="B8" s="273"/>
      <c r="C8" s="273"/>
    </row>
    <row r="9" spans="1:3" ht="15" x14ac:dyDescent="0.25">
      <c r="A9" s="272"/>
      <c r="B9" s="273"/>
      <c r="C9" s="273"/>
    </row>
    <row r="10" spans="1:3" ht="15" x14ac:dyDescent="0.25">
      <c r="A10" s="272" t="s">
        <v>214</v>
      </c>
      <c r="B10" s="273"/>
      <c r="C10" s="273"/>
    </row>
  </sheetData>
  <mergeCells count="1">
    <mergeCell ref="A3:B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D91E-B56B-4F51-A1BF-9D5A6EF194DA}">
  <dimension ref="A1:H25"/>
  <sheetViews>
    <sheetView view="pageBreakPreview" topLeftCell="A7" zoomScale="60" zoomScaleNormal="100" workbookViewId="0">
      <selection activeCell="D12" sqref="D12"/>
    </sheetView>
  </sheetViews>
  <sheetFormatPr defaultRowHeight="15" x14ac:dyDescent="0.25"/>
  <cols>
    <col min="1" max="1" width="37.5" style="151" customWidth="1"/>
    <col min="2" max="2" width="34.875" style="151" customWidth="1"/>
    <col min="3" max="3" width="18.5" style="172" customWidth="1"/>
    <col min="4" max="4" width="21.875" style="151" customWidth="1"/>
    <col min="5" max="5" width="17.625" style="151" customWidth="1"/>
    <col min="6" max="8" width="8.75" style="151" customWidth="1"/>
  </cols>
  <sheetData>
    <row r="1" spans="1:8" x14ac:dyDescent="0.25">
      <c r="A1" s="415" t="s">
        <v>1</v>
      </c>
      <c r="B1" s="415"/>
      <c r="C1" s="415"/>
      <c r="E1" s="167" t="s">
        <v>389</v>
      </c>
    </row>
    <row r="2" spans="1:8" x14ac:dyDescent="0.25">
      <c r="A2" s="415" t="s">
        <v>391</v>
      </c>
      <c r="B2" s="415"/>
      <c r="C2" s="415"/>
    </row>
    <row r="4" spans="1:8" x14ac:dyDescent="0.25">
      <c r="A4" s="415" t="s">
        <v>146</v>
      </c>
      <c r="B4" s="415"/>
      <c r="C4" s="415"/>
    </row>
    <row r="5" spans="1:8" x14ac:dyDescent="0.25">
      <c r="A5" s="415" t="s">
        <v>132</v>
      </c>
      <c r="B5" s="415"/>
      <c r="C5" s="415"/>
    </row>
    <row r="6" spans="1:8" x14ac:dyDescent="0.25">
      <c r="C6" s="167" t="s">
        <v>171</v>
      </c>
    </row>
    <row r="7" spans="1:8" ht="30" x14ac:dyDescent="0.25">
      <c r="A7" s="152" t="s">
        <v>133</v>
      </c>
      <c r="B7" s="152" t="s">
        <v>134</v>
      </c>
      <c r="C7" s="226" t="s">
        <v>170</v>
      </c>
      <c r="D7" s="320" t="s">
        <v>390</v>
      </c>
      <c r="E7" s="152" t="s">
        <v>183</v>
      </c>
    </row>
    <row r="8" spans="1:8" s="2" customFormat="1" ht="75" x14ac:dyDescent="0.25">
      <c r="A8" s="169" t="s">
        <v>149</v>
      </c>
      <c r="B8" s="170" t="s">
        <v>150</v>
      </c>
      <c r="C8" s="229">
        <v>32578231</v>
      </c>
      <c r="D8" s="321">
        <v>32578231</v>
      </c>
      <c r="E8" s="321">
        <v>0</v>
      </c>
      <c r="F8" s="151"/>
      <c r="G8" s="151"/>
      <c r="H8" s="151"/>
    </row>
    <row r="9" spans="1:8" s="2" customFormat="1" ht="30" x14ac:dyDescent="0.25">
      <c r="A9" s="169" t="s">
        <v>392</v>
      </c>
      <c r="B9" s="170" t="s">
        <v>393</v>
      </c>
      <c r="C9" s="229">
        <v>2000000</v>
      </c>
      <c r="D9" s="321">
        <v>2000000</v>
      </c>
      <c r="E9" s="321">
        <v>1000000</v>
      </c>
      <c r="F9" s="151"/>
      <c r="G9" s="151"/>
      <c r="H9" s="151"/>
    </row>
    <row r="10" spans="1:8" s="2" customFormat="1" x14ac:dyDescent="0.25">
      <c r="A10" s="169" t="s">
        <v>151</v>
      </c>
      <c r="B10" s="170" t="s">
        <v>152</v>
      </c>
      <c r="C10" s="229">
        <v>16270670</v>
      </c>
      <c r="D10" s="321">
        <v>16270670</v>
      </c>
      <c r="E10" s="321">
        <v>16270670</v>
      </c>
      <c r="F10" s="151"/>
      <c r="G10" s="151"/>
      <c r="H10" s="151"/>
    </row>
    <row r="11" spans="1:8" ht="30.75" customHeight="1" x14ac:dyDescent="0.25">
      <c r="A11" s="168" t="s">
        <v>135</v>
      </c>
      <c r="B11" s="168" t="s">
        <v>145</v>
      </c>
      <c r="C11" s="230">
        <v>1694000</v>
      </c>
      <c r="D11" s="321">
        <v>1694000</v>
      </c>
      <c r="E11" s="321">
        <v>2045000</v>
      </c>
    </row>
    <row r="12" spans="1:8" ht="15.75" x14ac:dyDescent="0.25">
      <c r="A12" s="154" t="s">
        <v>136</v>
      </c>
      <c r="B12" s="155"/>
      <c r="C12" s="231">
        <f>SUM(C8:C11)</f>
        <v>52542901</v>
      </c>
      <c r="D12" s="231">
        <f>SUM(D8:D11)</f>
        <v>52542901</v>
      </c>
      <c r="E12" s="231">
        <f>SUM(E8:E11)</f>
        <v>19315670</v>
      </c>
    </row>
    <row r="13" spans="1:8" x14ac:dyDescent="0.25">
      <c r="B13" s="156"/>
    </row>
    <row r="15" spans="1:8" x14ac:dyDescent="0.25">
      <c r="A15" s="415" t="s">
        <v>147</v>
      </c>
      <c r="B15" s="415"/>
      <c r="C15" s="415"/>
    </row>
    <row r="16" spans="1:8" x14ac:dyDescent="0.25">
      <c r="A16" s="415" t="s">
        <v>132</v>
      </c>
      <c r="B16" s="415"/>
      <c r="C16" s="415"/>
    </row>
    <row r="18" spans="1:3" x14ac:dyDescent="0.25">
      <c r="A18" s="152" t="s">
        <v>138</v>
      </c>
      <c r="B18" s="152" t="s">
        <v>139</v>
      </c>
      <c r="C18" s="167" t="s">
        <v>140</v>
      </c>
    </row>
    <row r="19" spans="1:3" ht="18.75" x14ac:dyDescent="0.3">
      <c r="A19" s="153" t="s">
        <v>148</v>
      </c>
      <c r="B19" s="153"/>
      <c r="C19" s="173"/>
    </row>
    <row r="20" spans="1:3" ht="18.75" x14ac:dyDescent="0.3">
      <c r="A20" s="153"/>
      <c r="B20" s="153"/>
      <c r="C20" s="173"/>
    </row>
    <row r="21" spans="1:3" ht="18.75" x14ac:dyDescent="0.3">
      <c r="A21" s="153"/>
      <c r="B21" s="153"/>
      <c r="C21" s="173"/>
    </row>
    <row r="22" spans="1:3" ht="18.75" x14ac:dyDescent="0.3">
      <c r="A22" s="171" t="s">
        <v>136</v>
      </c>
      <c r="B22" s="157"/>
      <c r="C22" s="174">
        <f>SUM(C18:C21)</f>
        <v>0</v>
      </c>
    </row>
    <row r="23" spans="1:3" x14ac:dyDescent="0.25">
      <c r="B23" s="156"/>
    </row>
    <row r="25" spans="1:3" x14ac:dyDescent="0.25">
      <c r="A25" s="150" t="s">
        <v>196</v>
      </c>
    </row>
  </sheetData>
  <mergeCells count="6">
    <mergeCell ref="A15:C15"/>
    <mergeCell ref="A16:C16"/>
    <mergeCell ref="A1:C1"/>
    <mergeCell ref="A2:C2"/>
    <mergeCell ref="A4:C4"/>
    <mergeCell ref="A5:C5"/>
  </mergeCells>
  <pageMargins left="0.7" right="0.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3E8-60F2-4FFE-8885-CC4481A55BF6}">
  <dimension ref="A1:H182"/>
  <sheetViews>
    <sheetView view="pageBreakPreview" zoomScale="60" zoomScaleNormal="100" workbookViewId="0">
      <selection activeCell="A3" sqref="A3"/>
    </sheetView>
  </sheetViews>
  <sheetFormatPr defaultRowHeight="14.25" x14ac:dyDescent="0.2"/>
  <cols>
    <col min="1" max="1" width="11.25" style="2" customWidth="1"/>
    <col min="2" max="2" width="34.875" style="2" customWidth="1"/>
    <col min="3" max="3" width="16.5" style="2" customWidth="1"/>
    <col min="4" max="4" width="19.25" style="2" customWidth="1"/>
    <col min="5" max="5" width="18.875" customWidth="1"/>
    <col min="6" max="6" width="15.25" customWidth="1"/>
    <col min="7" max="7" width="15.625" customWidth="1"/>
    <col min="8" max="8" width="21.125" customWidth="1"/>
  </cols>
  <sheetData>
    <row r="1" spans="1:8" ht="15.75" x14ac:dyDescent="0.2">
      <c r="A1" s="286" t="s">
        <v>207</v>
      </c>
      <c r="B1" s="286"/>
      <c r="C1" s="286"/>
      <c r="D1" s="23"/>
      <c r="G1" s="219" t="s">
        <v>394</v>
      </c>
    </row>
    <row r="2" spans="1:8" ht="15.75" x14ac:dyDescent="0.25">
      <c r="A2" s="418" t="s">
        <v>402</v>
      </c>
      <c r="B2" s="418"/>
      <c r="C2" s="418"/>
      <c r="D2" s="418"/>
    </row>
    <row r="3" spans="1:8" ht="15.75" x14ac:dyDescent="0.2">
      <c r="A3" s="158"/>
      <c r="B3" s="158"/>
      <c r="C3" s="158"/>
      <c r="D3" s="23"/>
    </row>
    <row r="4" spans="1:8" ht="15" thickBot="1" x14ac:dyDescent="0.25">
      <c r="A4" s="23"/>
      <c r="B4" s="23"/>
      <c r="D4" s="23"/>
    </row>
    <row r="5" spans="1:8" ht="49.15" customHeight="1" thickBot="1" x14ac:dyDescent="0.3">
      <c r="A5" s="228" t="s">
        <v>141</v>
      </c>
      <c r="B5" s="159" t="s">
        <v>142</v>
      </c>
      <c r="C5" s="228" t="s">
        <v>169</v>
      </c>
      <c r="D5" s="228" t="s">
        <v>181</v>
      </c>
      <c r="E5" s="228" t="s">
        <v>182</v>
      </c>
      <c r="F5" s="283" t="s">
        <v>203</v>
      </c>
      <c r="G5" s="283" t="s">
        <v>204</v>
      </c>
    </row>
    <row r="6" spans="1:8" ht="45.75" thickBot="1" x14ac:dyDescent="0.3">
      <c r="A6" s="160" t="s">
        <v>143</v>
      </c>
      <c r="B6" s="166" t="s">
        <v>9</v>
      </c>
      <c r="C6" s="227">
        <f>Mérleg!O26</f>
        <v>1981313695</v>
      </c>
      <c r="D6" s="161">
        <v>1981313695</v>
      </c>
      <c r="E6" s="161">
        <f>'Működési kiadások'!M18+'Felhalmozási kiadások'!J17</f>
        <v>1981313695</v>
      </c>
      <c r="F6" s="284">
        <f>'Működési bevételek'!L16+'Felhalmozási bevételek'!K16</f>
        <v>10330457702</v>
      </c>
      <c r="G6" s="285">
        <f>'Működési kiadások'!M22+'Felhalmozási kiadások'!J20</f>
        <v>9648332444</v>
      </c>
    </row>
    <row r="7" spans="1:8" ht="35.25" customHeight="1" thickBot="1" x14ac:dyDescent="0.3">
      <c r="A7" s="416" t="s">
        <v>144</v>
      </c>
      <c r="B7" s="417"/>
      <c r="C7" s="162">
        <f>SUM(C6:C6)</f>
        <v>1981313695</v>
      </c>
      <c r="D7" s="162">
        <f>SUM(D6:D6)</f>
        <v>1981313695</v>
      </c>
      <c r="E7" s="162">
        <f>SUM(E6:E6)</f>
        <v>1981313695</v>
      </c>
      <c r="F7" s="285">
        <f>F6</f>
        <v>10330457702</v>
      </c>
      <c r="G7" s="285">
        <f>G6</f>
        <v>9648332444</v>
      </c>
      <c r="H7" s="322">
        <f>F7-G7</f>
        <v>682125258</v>
      </c>
    </row>
    <row r="8" spans="1:8" x14ac:dyDescent="0.2">
      <c r="A8" s="23"/>
      <c r="B8" s="23"/>
      <c r="C8" s="23"/>
      <c r="D8" s="23"/>
    </row>
    <row r="9" spans="1:8" x14ac:dyDescent="0.2">
      <c r="A9" s="23"/>
      <c r="B9" s="23"/>
      <c r="C9" s="74"/>
      <c r="D9" s="23"/>
    </row>
    <row r="10" spans="1:8" x14ac:dyDescent="0.2">
      <c r="A10" s="150" t="s">
        <v>196</v>
      </c>
      <c r="B10" s="23"/>
      <c r="C10" s="163"/>
      <c r="D10" s="23"/>
    </row>
    <row r="11" spans="1:8" x14ac:dyDescent="0.2">
      <c r="A11" s="23"/>
      <c r="B11" s="23"/>
      <c r="C11" s="23"/>
      <c r="D11" s="23"/>
    </row>
    <row r="12" spans="1:8" x14ac:dyDescent="0.2">
      <c r="A12" s="23"/>
      <c r="B12" s="23"/>
      <c r="C12" s="163"/>
      <c r="D12" s="23"/>
    </row>
    <row r="13" spans="1:8" x14ac:dyDescent="0.2">
      <c r="A13" s="23"/>
      <c r="B13" s="23"/>
      <c r="C13" s="163"/>
      <c r="D13" s="23"/>
    </row>
    <row r="14" spans="1:8" x14ac:dyDescent="0.2">
      <c r="A14" s="23"/>
      <c r="B14" s="23"/>
      <c r="C14" s="163"/>
      <c r="D14" s="23"/>
    </row>
    <row r="15" spans="1:8" x14ac:dyDescent="0.2">
      <c r="A15" s="23"/>
      <c r="B15" s="23"/>
      <c r="C15" s="23"/>
      <c r="D15" s="23"/>
    </row>
    <row r="16" spans="1:8" x14ac:dyDescent="0.2">
      <c r="A16" s="23"/>
      <c r="B16" s="23"/>
      <c r="C16" s="23"/>
      <c r="D16" s="23"/>
    </row>
    <row r="17" spans="1:4" x14ac:dyDescent="0.2">
      <c r="A17" s="23"/>
      <c r="B17" s="23"/>
      <c r="C17" s="23"/>
      <c r="D17" s="23"/>
    </row>
    <row r="18" spans="1:4" x14ac:dyDescent="0.2">
      <c r="A18" s="23"/>
      <c r="B18" s="23"/>
      <c r="C18" s="23"/>
      <c r="D18" s="23"/>
    </row>
    <row r="19" spans="1:4" x14ac:dyDescent="0.2">
      <c r="A19" s="23"/>
      <c r="B19" s="23"/>
      <c r="C19" s="23"/>
      <c r="D19" s="23"/>
    </row>
    <row r="20" spans="1:4" x14ac:dyDescent="0.2">
      <c r="A20" s="23"/>
      <c r="B20" s="23"/>
      <c r="C20" s="23"/>
      <c r="D20" s="23"/>
    </row>
    <row r="21" spans="1:4" x14ac:dyDescent="0.2">
      <c r="A21" s="23"/>
      <c r="B21" s="23"/>
      <c r="C21" s="23"/>
      <c r="D21" s="23"/>
    </row>
    <row r="22" spans="1:4" x14ac:dyDescent="0.2">
      <c r="A22" s="23"/>
      <c r="B22" s="23"/>
      <c r="C22" s="23"/>
      <c r="D22" s="23"/>
    </row>
    <row r="23" spans="1:4" x14ac:dyDescent="0.2">
      <c r="A23" s="23"/>
      <c r="B23" s="23"/>
      <c r="C23" s="23"/>
      <c r="D23" s="23"/>
    </row>
    <row r="24" spans="1:4" x14ac:dyDescent="0.2">
      <c r="A24" s="23"/>
      <c r="B24" s="23"/>
      <c r="C24" s="23"/>
      <c r="D24" s="23"/>
    </row>
    <row r="25" spans="1:4" x14ac:dyDescent="0.2">
      <c r="A25" s="23"/>
      <c r="B25" s="23"/>
      <c r="C25" s="23"/>
      <c r="D25" s="23"/>
    </row>
    <row r="26" spans="1:4" x14ac:dyDescent="0.2">
      <c r="A26" s="23"/>
      <c r="B26" s="23"/>
      <c r="C26" s="23"/>
      <c r="D26" s="23"/>
    </row>
    <row r="27" spans="1:4" x14ac:dyDescent="0.2">
      <c r="A27" s="23"/>
      <c r="B27" s="23"/>
      <c r="C27" s="23"/>
      <c r="D27" s="23"/>
    </row>
    <row r="28" spans="1:4" x14ac:dyDescent="0.2">
      <c r="A28" s="23"/>
      <c r="B28" s="23"/>
      <c r="C28" s="23"/>
      <c r="D28" s="23"/>
    </row>
    <row r="29" spans="1:4" x14ac:dyDescent="0.2">
      <c r="A29" s="23"/>
      <c r="B29" s="23"/>
      <c r="C29" s="23"/>
      <c r="D29" s="23"/>
    </row>
    <row r="30" spans="1:4" x14ac:dyDescent="0.2">
      <c r="A30" s="23"/>
      <c r="B30" s="23"/>
      <c r="C30" s="23"/>
      <c r="D30" s="23"/>
    </row>
    <row r="31" spans="1:4" x14ac:dyDescent="0.2">
      <c r="A31" s="23"/>
      <c r="B31" s="23"/>
      <c r="C31" s="23"/>
      <c r="D31" s="23"/>
    </row>
    <row r="32" spans="1:4" x14ac:dyDescent="0.2">
      <c r="A32" s="23"/>
      <c r="B32" s="23"/>
      <c r="C32" s="23"/>
      <c r="D32" s="23"/>
    </row>
    <row r="33" spans="1:4" x14ac:dyDescent="0.2">
      <c r="A33" s="23"/>
      <c r="B33" s="23"/>
      <c r="C33" s="23"/>
      <c r="D33" s="23"/>
    </row>
    <row r="34" spans="1:4" x14ac:dyDescent="0.2">
      <c r="A34" s="23"/>
      <c r="B34" s="23"/>
      <c r="C34" s="23"/>
      <c r="D34" s="23"/>
    </row>
    <row r="35" spans="1:4" x14ac:dyDescent="0.2">
      <c r="A35" s="23"/>
      <c r="B35" s="23"/>
      <c r="C35" s="23"/>
      <c r="D35" s="23"/>
    </row>
    <row r="36" spans="1:4" x14ac:dyDescent="0.2">
      <c r="A36" s="23"/>
      <c r="B36" s="23"/>
      <c r="C36" s="23"/>
      <c r="D36" s="23"/>
    </row>
    <row r="37" spans="1:4" x14ac:dyDescent="0.2">
      <c r="A37" s="23"/>
      <c r="B37" s="23"/>
      <c r="C37" s="23"/>
      <c r="D37" s="23"/>
    </row>
    <row r="38" spans="1:4" x14ac:dyDescent="0.2">
      <c r="A38" s="23"/>
      <c r="B38" s="23"/>
      <c r="C38" s="23"/>
      <c r="D38" s="23"/>
    </row>
    <row r="39" spans="1:4" x14ac:dyDescent="0.2">
      <c r="A39" s="23"/>
      <c r="B39" s="23"/>
      <c r="C39" s="23"/>
      <c r="D39" s="23"/>
    </row>
    <row r="40" spans="1:4" x14ac:dyDescent="0.2">
      <c r="A40" s="23"/>
      <c r="B40" s="23"/>
      <c r="C40" s="23"/>
      <c r="D40" s="23"/>
    </row>
    <row r="41" spans="1:4" x14ac:dyDescent="0.2">
      <c r="A41" s="23"/>
      <c r="B41" s="23"/>
      <c r="C41" s="23"/>
      <c r="D41" s="23"/>
    </row>
    <row r="42" spans="1:4" x14ac:dyDescent="0.2">
      <c r="A42" s="23"/>
      <c r="B42" s="23"/>
      <c r="C42" s="23"/>
      <c r="D42" s="23"/>
    </row>
    <row r="43" spans="1:4" x14ac:dyDescent="0.2">
      <c r="A43" s="23"/>
      <c r="B43" s="23"/>
      <c r="C43" s="23"/>
      <c r="D43" s="23"/>
    </row>
    <row r="44" spans="1:4" x14ac:dyDescent="0.2">
      <c r="A44" s="23"/>
      <c r="B44" s="23"/>
      <c r="C44" s="23"/>
      <c r="D44" s="23"/>
    </row>
    <row r="45" spans="1:4" x14ac:dyDescent="0.2">
      <c r="A45" s="23"/>
      <c r="B45" s="23"/>
      <c r="C45" s="23"/>
      <c r="D45" s="23"/>
    </row>
    <row r="46" spans="1:4" x14ac:dyDescent="0.2">
      <c r="A46" s="23"/>
      <c r="B46" s="23"/>
      <c r="C46" s="23"/>
      <c r="D46" s="23"/>
    </row>
    <row r="47" spans="1:4" x14ac:dyDescent="0.2">
      <c r="A47" s="23"/>
      <c r="B47" s="23"/>
      <c r="C47" s="23"/>
      <c r="D47" s="23"/>
    </row>
    <row r="48" spans="1:4" x14ac:dyDescent="0.2">
      <c r="A48" s="23"/>
      <c r="B48" s="23"/>
      <c r="C48" s="23"/>
      <c r="D48" s="23"/>
    </row>
    <row r="49" spans="1:4" x14ac:dyDescent="0.2">
      <c r="A49" s="23"/>
      <c r="B49" s="23"/>
      <c r="C49" s="23"/>
      <c r="D49" s="23"/>
    </row>
    <row r="50" spans="1:4" x14ac:dyDescent="0.2">
      <c r="A50" s="23"/>
      <c r="B50" s="23"/>
      <c r="C50" s="23"/>
      <c r="D50" s="23"/>
    </row>
    <row r="51" spans="1:4" x14ac:dyDescent="0.2">
      <c r="A51" s="23"/>
      <c r="B51" s="23"/>
      <c r="C51" s="23"/>
      <c r="D51" s="23"/>
    </row>
    <row r="52" spans="1:4" x14ac:dyDescent="0.2">
      <c r="A52" s="23"/>
      <c r="B52" s="23"/>
      <c r="C52" s="23"/>
      <c r="D52" s="23"/>
    </row>
    <row r="53" spans="1:4" x14ac:dyDescent="0.2">
      <c r="A53" s="23"/>
      <c r="B53" s="23"/>
      <c r="C53" s="23"/>
      <c r="D53" s="23"/>
    </row>
    <row r="54" spans="1:4" x14ac:dyDescent="0.2">
      <c r="A54" s="23"/>
      <c r="B54" s="23"/>
      <c r="C54" s="23"/>
      <c r="D54" s="23"/>
    </row>
    <row r="55" spans="1:4" x14ac:dyDescent="0.2">
      <c r="A55" s="23"/>
      <c r="B55" s="23"/>
      <c r="C55" s="23"/>
      <c r="D55" s="23"/>
    </row>
    <row r="56" spans="1:4" x14ac:dyDescent="0.2">
      <c r="A56" s="23"/>
      <c r="B56" s="23"/>
      <c r="C56" s="23"/>
      <c r="D56" s="23"/>
    </row>
    <row r="57" spans="1:4" x14ac:dyDescent="0.2">
      <c r="A57" s="23"/>
      <c r="B57" s="23"/>
      <c r="C57" s="23"/>
      <c r="D57" s="23"/>
    </row>
    <row r="58" spans="1:4" x14ac:dyDescent="0.2">
      <c r="A58" s="23"/>
      <c r="B58" s="23"/>
      <c r="C58" s="23"/>
      <c r="D58" s="23"/>
    </row>
    <row r="59" spans="1:4" x14ac:dyDescent="0.2">
      <c r="A59" s="23"/>
      <c r="B59" s="23"/>
      <c r="C59" s="23"/>
      <c r="D59" s="23"/>
    </row>
    <row r="60" spans="1:4" x14ac:dyDescent="0.2">
      <c r="A60" s="23"/>
      <c r="B60" s="23"/>
      <c r="C60" s="23"/>
      <c r="D60" s="23"/>
    </row>
    <row r="61" spans="1:4" x14ac:dyDescent="0.2">
      <c r="A61" s="23"/>
      <c r="B61" s="23"/>
      <c r="C61" s="23"/>
      <c r="D61" s="23"/>
    </row>
    <row r="62" spans="1:4" x14ac:dyDescent="0.2">
      <c r="A62" s="23"/>
      <c r="B62" s="23"/>
      <c r="C62" s="23"/>
      <c r="D62" s="23"/>
    </row>
    <row r="63" spans="1:4" x14ac:dyDescent="0.2">
      <c r="A63" s="23"/>
      <c r="B63" s="23"/>
      <c r="C63" s="23"/>
      <c r="D63" s="23"/>
    </row>
    <row r="64" spans="1:4" x14ac:dyDescent="0.2">
      <c r="A64" s="23"/>
      <c r="B64" s="23"/>
      <c r="C64" s="23"/>
      <c r="D64" s="23"/>
    </row>
    <row r="65" spans="1:4" x14ac:dyDescent="0.2">
      <c r="A65" s="23"/>
      <c r="B65" s="23"/>
      <c r="C65" s="23"/>
      <c r="D65" s="23"/>
    </row>
    <row r="66" spans="1:4" x14ac:dyDescent="0.2">
      <c r="A66" s="23"/>
      <c r="B66" s="23"/>
      <c r="C66" s="23"/>
      <c r="D66" s="23"/>
    </row>
    <row r="67" spans="1:4" x14ac:dyDescent="0.2">
      <c r="A67" s="23"/>
      <c r="B67" s="23"/>
      <c r="C67" s="23"/>
      <c r="D67" s="23"/>
    </row>
    <row r="68" spans="1:4" x14ac:dyDescent="0.2">
      <c r="A68" s="23"/>
      <c r="B68" s="23"/>
      <c r="C68" s="23"/>
      <c r="D68" s="23"/>
    </row>
    <row r="69" spans="1:4" x14ac:dyDescent="0.2">
      <c r="A69" s="23"/>
      <c r="B69" s="23"/>
      <c r="C69" s="23"/>
      <c r="D69" s="23"/>
    </row>
    <row r="70" spans="1:4" x14ac:dyDescent="0.2">
      <c r="A70" s="23"/>
      <c r="B70" s="23"/>
      <c r="C70" s="23"/>
      <c r="D70" s="23"/>
    </row>
    <row r="71" spans="1:4" x14ac:dyDescent="0.2">
      <c r="A71" s="23"/>
      <c r="B71" s="23"/>
      <c r="C71" s="23"/>
      <c r="D71" s="23"/>
    </row>
    <row r="72" spans="1:4" x14ac:dyDescent="0.2">
      <c r="A72" s="23"/>
      <c r="B72" s="23"/>
      <c r="C72" s="23"/>
      <c r="D72" s="23"/>
    </row>
    <row r="73" spans="1:4" x14ac:dyDescent="0.2">
      <c r="A73" s="23"/>
      <c r="B73" s="23"/>
      <c r="C73" s="23"/>
      <c r="D73" s="23"/>
    </row>
    <row r="74" spans="1:4" x14ac:dyDescent="0.2">
      <c r="A74" s="23"/>
      <c r="B74" s="23"/>
      <c r="C74" s="23"/>
      <c r="D74" s="23"/>
    </row>
    <row r="75" spans="1:4" x14ac:dyDescent="0.2">
      <c r="A75" s="23"/>
      <c r="B75" s="23"/>
      <c r="C75" s="23"/>
      <c r="D75" s="23"/>
    </row>
    <row r="76" spans="1:4" x14ac:dyDescent="0.2">
      <c r="A76" s="23"/>
      <c r="B76" s="23"/>
      <c r="C76" s="23"/>
      <c r="D76" s="23"/>
    </row>
    <row r="77" spans="1:4" x14ac:dyDescent="0.2">
      <c r="A77" s="23"/>
      <c r="B77" s="23"/>
      <c r="C77" s="23"/>
      <c r="D77" s="23"/>
    </row>
    <row r="78" spans="1:4" x14ac:dyDescent="0.2">
      <c r="A78" s="23"/>
      <c r="B78" s="23"/>
      <c r="C78" s="23"/>
      <c r="D78" s="23"/>
    </row>
    <row r="79" spans="1:4" x14ac:dyDescent="0.2">
      <c r="A79" s="23"/>
      <c r="B79" s="23"/>
      <c r="C79" s="23"/>
      <c r="D79" s="23"/>
    </row>
    <row r="80" spans="1:4" x14ac:dyDescent="0.2">
      <c r="A80" s="23"/>
      <c r="B80" s="23"/>
      <c r="C80" s="23"/>
      <c r="D80" s="23"/>
    </row>
    <row r="81" spans="1:4" x14ac:dyDescent="0.2">
      <c r="A81" s="23"/>
      <c r="B81" s="23"/>
      <c r="C81" s="23"/>
      <c r="D81" s="23"/>
    </row>
    <row r="82" spans="1:4" x14ac:dyDescent="0.2">
      <c r="A82" s="23"/>
      <c r="B82" s="23"/>
      <c r="C82" s="23"/>
      <c r="D82" s="23"/>
    </row>
    <row r="83" spans="1:4" x14ac:dyDescent="0.2">
      <c r="A83" s="23"/>
      <c r="B83" s="23"/>
      <c r="C83" s="23"/>
      <c r="D83" s="23"/>
    </row>
    <row r="84" spans="1:4" x14ac:dyDescent="0.2">
      <c r="A84" s="23"/>
      <c r="B84" s="23"/>
      <c r="C84" s="23"/>
      <c r="D84" s="23"/>
    </row>
    <row r="85" spans="1:4" x14ac:dyDescent="0.2">
      <c r="A85" s="23"/>
      <c r="B85" s="23"/>
      <c r="C85" s="23"/>
      <c r="D85" s="23"/>
    </row>
    <row r="86" spans="1:4" x14ac:dyDescent="0.2">
      <c r="A86" s="23"/>
      <c r="B86" s="23"/>
      <c r="C86" s="23"/>
      <c r="D86" s="23"/>
    </row>
    <row r="87" spans="1:4" x14ac:dyDescent="0.2">
      <c r="A87" s="23"/>
      <c r="B87" s="23"/>
      <c r="C87" s="23"/>
      <c r="D87" s="23"/>
    </row>
    <row r="88" spans="1:4" x14ac:dyDescent="0.2">
      <c r="A88" s="23"/>
      <c r="B88" s="23"/>
      <c r="C88" s="23"/>
      <c r="D88" s="23"/>
    </row>
    <row r="89" spans="1:4" x14ac:dyDescent="0.2">
      <c r="A89" s="23"/>
      <c r="B89" s="23"/>
      <c r="C89" s="23"/>
      <c r="D89" s="23"/>
    </row>
    <row r="90" spans="1:4" x14ac:dyDescent="0.2">
      <c r="A90" s="23"/>
      <c r="B90" s="23"/>
      <c r="C90" s="23"/>
      <c r="D90" s="23"/>
    </row>
    <row r="91" spans="1:4" x14ac:dyDescent="0.2">
      <c r="A91" s="23"/>
      <c r="B91" s="23"/>
      <c r="C91" s="23"/>
      <c r="D91" s="23"/>
    </row>
    <row r="92" spans="1:4" x14ac:dyDescent="0.2">
      <c r="A92" s="23"/>
      <c r="B92" s="23"/>
      <c r="C92" s="23"/>
      <c r="D92" s="23"/>
    </row>
    <row r="93" spans="1:4" x14ac:dyDescent="0.2">
      <c r="A93" s="23"/>
      <c r="B93" s="23"/>
      <c r="C93" s="23"/>
      <c r="D93" s="23"/>
    </row>
    <row r="94" spans="1:4" x14ac:dyDescent="0.2">
      <c r="A94" s="23"/>
      <c r="B94" s="23"/>
      <c r="C94" s="23"/>
      <c r="D94" s="23"/>
    </row>
    <row r="95" spans="1:4" x14ac:dyDescent="0.2">
      <c r="A95" s="23"/>
      <c r="B95" s="23"/>
      <c r="C95" s="23"/>
      <c r="D95" s="23"/>
    </row>
    <row r="96" spans="1:4" x14ac:dyDescent="0.2">
      <c r="A96" s="23"/>
      <c r="B96" s="23"/>
      <c r="C96" s="23"/>
      <c r="D96" s="23"/>
    </row>
    <row r="97" spans="1:4" x14ac:dyDescent="0.2">
      <c r="A97" s="23"/>
      <c r="B97" s="23"/>
      <c r="C97" s="23"/>
      <c r="D97" s="23"/>
    </row>
    <row r="98" spans="1:4" x14ac:dyDescent="0.2">
      <c r="A98" s="23"/>
      <c r="B98" s="23"/>
      <c r="C98" s="23"/>
      <c r="D98" s="23"/>
    </row>
    <row r="99" spans="1:4" x14ac:dyDescent="0.2">
      <c r="A99" s="23"/>
      <c r="B99" s="23"/>
      <c r="C99" s="23"/>
      <c r="D99" s="23"/>
    </row>
    <row r="100" spans="1:4" x14ac:dyDescent="0.2">
      <c r="A100" s="23"/>
      <c r="B100" s="23"/>
      <c r="C100" s="23"/>
      <c r="D100" s="23"/>
    </row>
    <row r="101" spans="1:4" x14ac:dyDescent="0.2">
      <c r="A101" s="23"/>
      <c r="B101" s="23"/>
      <c r="C101" s="23"/>
      <c r="D101" s="23"/>
    </row>
    <row r="102" spans="1:4" x14ac:dyDescent="0.2">
      <c r="A102" s="23"/>
      <c r="B102" s="23"/>
      <c r="C102" s="23"/>
      <c r="D102" s="23"/>
    </row>
    <row r="103" spans="1:4" x14ac:dyDescent="0.2">
      <c r="A103" s="23"/>
      <c r="B103" s="23"/>
      <c r="C103" s="23"/>
      <c r="D103" s="23"/>
    </row>
    <row r="104" spans="1:4" x14ac:dyDescent="0.2">
      <c r="A104" s="23"/>
      <c r="B104" s="23"/>
      <c r="C104" s="23"/>
      <c r="D104" s="23"/>
    </row>
    <row r="105" spans="1:4" x14ac:dyDescent="0.2">
      <c r="A105" s="23"/>
      <c r="B105" s="23"/>
      <c r="C105" s="23"/>
      <c r="D105" s="23"/>
    </row>
    <row r="106" spans="1:4" x14ac:dyDescent="0.2">
      <c r="A106" s="23"/>
      <c r="B106" s="23"/>
      <c r="C106" s="23"/>
      <c r="D106" s="23"/>
    </row>
    <row r="107" spans="1:4" x14ac:dyDescent="0.2">
      <c r="A107" s="23"/>
      <c r="B107" s="23"/>
      <c r="C107" s="23"/>
      <c r="D107" s="23"/>
    </row>
    <row r="108" spans="1:4" x14ac:dyDescent="0.2">
      <c r="A108" s="23"/>
      <c r="B108" s="23"/>
      <c r="C108" s="23"/>
      <c r="D108" s="23"/>
    </row>
    <row r="109" spans="1:4" x14ac:dyDescent="0.2">
      <c r="A109" s="23"/>
      <c r="B109" s="23"/>
      <c r="C109" s="23"/>
      <c r="D109" s="23"/>
    </row>
    <row r="110" spans="1:4" x14ac:dyDescent="0.2">
      <c r="A110" s="23"/>
      <c r="B110" s="23"/>
      <c r="C110" s="23"/>
      <c r="D110" s="23"/>
    </row>
    <row r="111" spans="1:4" x14ac:dyDescent="0.2">
      <c r="A111" s="23"/>
      <c r="B111" s="23"/>
      <c r="C111" s="23"/>
      <c r="D111" s="23"/>
    </row>
    <row r="112" spans="1:4" x14ac:dyDescent="0.2">
      <c r="A112" s="23"/>
      <c r="B112" s="23"/>
      <c r="C112" s="23"/>
      <c r="D112" s="23"/>
    </row>
    <row r="113" spans="1:4" x14ac:dyDescent="0.2">
      <c r="A113" s="23"/>
      <c r="B113" s="23"/>
      <c r="C113" s="23"/>
      <c r="D113" s="23"/>
    </row>
    <row r="114" spans="1:4" x14ac:dyDescent="0.2">
      <c r="A114" s="23"/>
      <c r="B114" s="23"/>
      <c r="C114" s="23"/>
      <c r="D114" s="23"/>
    </row>
    <row r="115" spans="1:4" x14ac:dyDescent="0.2">
      <c r="A115" s="23"/>
      <c r="B115" s="23"/>
      <c r="C115" s="23"/>
      <c r="D115" s="23"/>
    </row>
    <row r="116" spans="1:4" x14ac:dyDescent="0.2">
      <c r="A116" s="23"/>
      <c r="B116" s="23"/>
      <c r="C116" s="23"/>
      <c r="D116" s="23"/>
    </row>
    <row r="117" spans="1:4" x14ac:dyDescent="0.2">
      <c r="A117" s="23"/>
      <c r="B117" s="23"/>
      <c r="C117" s="23"/>
      <c r="D117" s="23"/>
    </row>
    <row r="118" spans="1:4" x14ac:dyDescent="0.2">
      <c r="A118" s="23"/>
      <c r="B118" s="23"/>
      <c r="C118" s="23"/>
      <c r="D118" s="23"/>
    </row>
    <row r="119" spans="1:4" x14ac:dyDescent="0.2">
      <c r="A119" s="23"/>
      <c r="B119" s="23"/>
      <c r="C119" s="23"/>
      <c r="D119" s="23"/>
    </row>
    <row r="120" spans="1:4" x14ac:dyDescent="0.2">
      <c r="A120" s="23"/>
      <c r="B120" s="23"/>
      <c r="C120" s="23"/>
      <c r="D120" s="23"/>
    </row>
    <row r="121" spans="1:4" x14ac:dyDescent="0.2">
      <c r="A121" s="23"/>
      <c r="B121" s="23"/>
      <c r="C121" s="23"/>
      <c r="D121" s="23"/>
    </row>
    <row r="122" spans="1:4" x14ac:dyDescent="0.2">
      <c r="A122" s="23"/>
      <c r="B122" s="23"/>
      <c r="C122" s="23"/>
      <c r="D122" s="23"/>
    </row>
    <row r="123" spans="1:4" x14ac:dyDescent="0.2">
      <c r="A123" s="23"/>
      <c r="B123" s="23"/>
      <c r="C123" s="23"/>
      <c r="D123" s="23"/>
    </row>
    <row r="124" spans="1:4" x14ac:dyDescent="0.2">
      <c r="A124" s="23"/>
      <c r="B124" s="23"/>
      <c r="C124" s="23"/>
      <c r="D124" s="23"/>
    </row>
    <row r="125" spans="1:4" x14ac:dyDescent="0.2">
      <c r="A125" s="23"/>
      <c r="B125" s="23"/>
      <c r="C125" s="23"/>
      <c r="D125" s="23"/>
    </row>
    <row r="126" spans="1:4" x14ac:dyDescent="0.2">
      <c r="A126" s="23"/>
      <c r="B126" s="23"/>
      <c r="C126" s="23"/>
      <c r="D126" s="23"/>
    </row>
    <row r="127" spans="1:4" x14ac:dyDescent="0.2">
      <c r="A127" s="23"/>
      <c r="B127" s="23"/>
      <c r="C127" s="23"/>
      <c r="D127" s="23"/>
    </row>
    <row r="128" spans="1:4" x14ac:dyDescent="0.2">
      <c r="A128" s="23"/>
      <c r="B128" s="23"/>
      <c r="C128" s="23"/>
      <c r="D128" s="23"/>
    </row>
    <row r="129" spans="1:4" x14ac:dyDescent="0.2">
      <c r="A129" s="23"/>
      <c r="B129" s="23"/>
      <c r="C129" s="23"/>
      <c r="D129" s="23"/>
    </row>
    <row r="130" spans="1:4" x14ac:dyDescent="0.2">
      <c r="A130" s="23"/>
      <c r="B130" s="23"/>
      <c r="C130" s="23"/>
      <c r="D130" s="23"/>
    </row>
    <row r="131" spans="1:4" x14ac:dyDescent="0.2">
      <c r="A131" s="23"/>
      <c r="B131" s="23"/>
      <c r="C131" s="23"/>
      <c r="D131" s="23"/>
    </row>
    <row r="132" spans="1:4" x14ac:dyDescent="0.2">
      <c r="A132" s="23"/>
      <c r="B132" s="23"/>
      <c r="C132" s="23"/>
      <c r="D132" s="23"/>
    </row>
    <row r="133" spans="1:4" x14ac:dyDescent="0.2">
      <c r="A133" s="23"/>
      <c r="B133" s="23"/>
      <c r="C133" s="23"/>
      <c r="D133" s="23"/>
    </row>
    <row r="134" spans="1:4" x14ac:dyDescent="0.2">
      <c r="A134" s="23"/>
      <c r="B134" s="23"/>
      <c r="C134" s="23"/>
      <c r="D134" s="23"/>
    </row>
    <row r="135" spans="1:4" x14ac:dyDescent="0.2">
      <c r="A135" s="23"/>
      <c r="B135" s="23"/>
      <c r="C135" s="23"/>
      <c r="D135" s="23"/>
    </row>
    <row r="136" spans="1:4" x14ac:dyDescent="0.2">
      <c r="A136" s="23"/>
      <c r="B136" s="23"/>
      <c r="C136" s="23"/>
      <c r="D136" s="23"/>
    </row>
    <row r="137" spans="1:4" x14ac:dyDescent="0.2">
      <c r="A137" s="23"/>
      <c r="B137" s="23"/>
      <c r="C137" s="23"/>
      <c r="D137" s="23"/>
    </row>
    <row r="138" spans="1:4" x14ac:dyDescent="0.2">
      <c r="A138" s="23"/>
      <c r="B138" s="23"/>
      <c r="C138" s="23"/>
      <c r="D138" s="23"/>
    </row>
    <row r="139" spans="1:4" x14ac:dyDescent="0.2">
      <c r="A139" s="23"/>
      <c r="B139" s="23"/>
      <c r="C139" s="23"/>
      <c r="D139" s="23"/>
    </row>
    <row r="140" spans="1:4" x14ac:dyDescent="0.2">
      <c r="A140" s="23"/>
      <c r="B140" s="23"/>
      <c r="C140" s="23"/>
      <c r="D140" s="23"/>
    </row>
    <row r="141" spans="1:4" x14ac:dyDescent="0.2">
      <c r="A141" s="23"/>
      <c r="B141" s="23"/>
      <c r="C141" s="23"/>
      <c r="D141" s="23"/>
    </row>
    <row r="142" spans="1:4" x14ac:dyDescent="0.2">
      <c r="A142" s="23"/>
      <c r="B142" s="23"/>
      <c r="C142" s="23"/>
      <c r="D142" s="23"/>
    </row>
    <row r="143" spans="1:4" x14ac:dyDescent="0.2">
      <c r="A143" s="23"/>
      <c r="B143" s="23"/>
      <c r="C143" s="23"/>
      <c r="D143" s="23"/>
    </row>
    <row r="144" spans="1:4" x14ac:dyDescent="0.2">
      <c r="A144" s="23"/>
      <c r="B144" s="23"/>
      <c r="C144" s="23"/>
      <c r="D144" s="23"/>
    </row>
    <row r="145" spans="1:4" x14ac:dyDescent="0.2">
      <c r="A145" s="23"/>
      <c r="B145" s="23"/>
      <c r="C145" s="23"/>
      <c r="D145" s="23"/>
    </row>
    <row r="146" spans="1:4" x14ac:dyDescent="0.2">
      <c r="A146" s="23"/>
      <c r="B146" s="23"/>
      <c r="C146" s="23"/>
      <c r="D146" s="23"/>
    </row>
    <row r="147" spans="1:4" x14ac:dyDescent="0.2">
      <c r="A147" s="23"/>
      <c r="B147" s="23"/>
      <c r="C147" s="23"/>
      <c r="D147" s="23"/>
    </row>
    <row r="148" spans="1:4" x14ac:dyDescent="0.2">
      <c r="A148" s="23"/>
      <c r="B148" s="23"/>
      <c r="C148" s="23"/>
      <c r="D148" s="23"/>
    </row>
    <row r="149" spans="1:4" x14ac:dyDescent="0.2">
      <c r="A149" s="23"/>
      <c r="B149" s="23"/>
      <c r="C149" s="23"/>
      <c r="D149" s="23"/>
    </row>
    <row r="150" spans="1:4" x14ac:dyDescent="0.2">
      <c r="A150" s="23"/>
      <c r="B150" s="23"/>
      <c r="C150" s="23"/>
      <c r="D150" s="23"/>
    </row>
    <row r="151" spans="1:4" x14ac:dyDescent="0.2">
      <c r="A151" s="23"/>
      <c r="B151" s="23"/>
      <c r="C151" s="23"/>
      <c r="D151" s="23"/>
    </row>
    <row r="152" spans="1:4" x14ac:dyDescent="0.2">
      <c r="A152" s="23"/>
      <c r="B152" s="23"/>
      <c r="C152" s="23"/>
      <c r="D152" s="23"/>
    </row>
    <row r="153" spans="1:4" x14ac:dyDescent="0.2">
      <c r="A153" s="23"/>
      <c r="B153" s="23"/>
      <c r="C153" s="23"/>
      <c r="D153" s="23"/>
    </row>
    <row r="154" spans="1:4" x14ac:dyDescent="0.2">
      <c r="A154" s="23"/>
      <c r="B154" s="23"/>
      <c r="C154" s="23"/>
      <c r="D154" s="23"/>
    </row>
    <row r="155" spans="1:4" x14ac:dyDescent="0.2">
      <c r="A155" s="23"/>
      <c r="B155" s="23"/>
      <c r="C155" s="23"/>
      <c r="D155" s="23"/>
    </row>
    <row r="156" spans="1:4" x14ac:dyDescent="0.2">
      <c r="A156" s="23"/>
      <c r="B156" s="23"/>
      <c r="C156" s="23"/>
      <c r="D156" s="23"/>
    </row>
    <row r="157" spans="1:4" x14ac:dyDescent="0.2">
      <c r="A157" s="23"/>
      <c r="B157" s="23"/>
      <c r="C157" s="23"/>
      <c r="D157" s="23"/>
    </row>
    <row r="158" spans="1:4" x14ac:dyDescent="0.2">
      <c r="A158" s="23"/>
      <c r="B158" s="23"/>
      <c r="C158" s="23"/>
      <c r="D158" s="23"/>
    </row>
    <row r="159" spans="1:4" x14ac:dyDescent="0.2">
      <c r="A159" s="23"/>
      <c r="B159" s="23"/>
      <c r="C159" s="23"/>
      <c r="D159" s="23"/>
    </row>
    <row r="160" spans="1:4" x14ac:dyDescent="0.2">
      <c r="A160" s="23"/>
      <c r="B160" s="23"/>
      <c r="C160" s="23"/>
      <c r="D160" s="23"/>
    </row>
    <row r="161" spans="1:4" x14ac:dyDescent="0.2">
      <c r="A161" s="23"/>
      <c r="B161" s="23"/>
      <c r="C161" s="23"/>
      <c r="D161" s="23"/>
    </row>
    <row r="162" spans="1:4" x14ac:dyDescent="0.2">
      <c r="A162" s="23"/>
      <c r="B162" s="23"/>
      <c r="C162" s="23"/>
      <c r="D162" s="23"/>
    </row>
    <row r="163" spans="1:4" x14ac:dyDescent="0.2">
      <c r="A163" s="23"/>
      <c r="B163" s="23"/>
      <c r="C163" s="23"/>
      <c r="D163" s="23"/>
    </row>
    <row r="164" spans="1:4" x14ac:dyDescent="0.2">
      <c r="A164" s="23"/>
      <c r="B164" s="23"/>
      <c r="C164" s="23"/>
      <c r="D164" s="23"/>
    </row>
    <row r="165" spans="1:4" x14ac:dyDescent="0.2">
      <c r="A165" s="23"/>
      <c r="B165" s="23"/>
      <c r="C165" s="23"/>
      <c r="D165" s="23"/>
    </row>
    <row r="166" spans="1:4" x14ac:dyDescent="0.2">
      <c r="A166" s="23"/>
      <c r="B166" s="23"/>
      <c r="C166" s="23"/>
      <c r="D166" s="23"/>
    </row>
    <row r="167" spans="1:4" x14ac:dyDescent="0.2">
      <c r="A167" s="23"/>
      <c r="B167" s="23"/>
      <c r="C167" s="23"/>
      <c r="D167" s="23"/>
    </row>
    <row r="168" spans="1:4" x14ac:dyDescent="0.2">
      <c r="A168" s="23"/>
      <c r="B168" s="23"/>
      <c r="C168" s="23"/>
      <c r="D168" s="23"/>
    </row>
    <row r="169" spans="1:4" x14ac:dyDescent="0.2">
      <c r="A169" s="23"/>
      <c r="B169" s="23"/>
      <c r="C169" s="23"/>
      <c r="D169" s="23"/>
    </row>
    <row r="170" spans="1:4" x14ac:dyDescent="0.2">
      <c r="A170" s="23"/>
      <c r="B170" s="23"/>
      <c r="C170" s="23"/>
      <c r="D170" s="23"/>
    </row>
    <row r="171" spans="1:4" x14ac:dyDescent="0.2">
      <c r="A171" s="23"/>
      <c r="B171" s="23"/>
      <c r="C171" s="23"/>
      <c r="D171" s="23"/>
    </row>
    <row r="172" spans="1:4" x14ac:dyDescent="0.2">
      <c r="A172" s="23"/>
      <c r="B172" s="23"/>
      <c r="C172" s="23"/>
      <c r="D172" s="23"/>
    </row>
    <row r="173" spans="1:4" x14ac:dyDescent="0.2">
      <c r="A173" s="23"/>
      <c r="B173" s="23"/>
      <c r="C173" s="23"/>
      <c r="D173" s="23"/>
    </row>
    <row r="174" spans="1:4" x14ac:dyDescent="0.2">
      <c r="A174" s="23"/>
      <c r="B174" s="23"/>
      <c r="C174" s="23"/>
      <c r="D174" s="23"/>
    </row>
    <row r="175" spans="1:4" x14ac:dyDescent="0.2">
      <c r="A175" s="23"/>
      <c r="B175" s="23"/>
      <c r="C175" s="23"/>
      <c r="D175" s="23"/>
    </row>
    <row r="176" spans="1:4" x14ac:dyDescent="0.2">
      <c r="A176" s="23"/>
      <c r="B176" s="23"/>
      <c r="C176" s="23"/>
      <c r="D176" s="23"/>
    </row>
    <row r="177" spans="1:4" x14ac:dyDescent="0.2">
      <c r="A177" s="23"/>
      <c r="B177" s="23"/>
      <c r="C177" s="23"/>
      <c r="D177" s="23"/>
    </row>
    <row r="178" spans="1:4" x14ac:dyDescent="0.2">
      <c r="A178" s="23"/>
      <c r="B178" s="23"/>
      <c r="C178" s="23"/>
      <c r="D178" s="23"/>
    </row>
    <row r="179" spans="1:4" x14ac:dyDescent="0.2">
      <c r="A179" s="23"/>
      <c r="B179" s="23"/>
      <c r="C179" s="23"/>
      <c r="D179" s="23"/>
    </row>
    <row r="180" spans="1:4" x14ac:dyDescent="0.2">
      <c r="A180" s="23"/>
      <c r="B180" s="23"/>
      <c r="C180" s="23"/>
      <c r="D180" s="23"/>
    </row>
    <row r="181" spans="1:4" x14ac:dyDescent="0.2">
      <c r="A181" s="23"/>
      <c r="B181" s="23"/>
      <c r="C181" s="23"/>
      <c r="D181" s="23"/>
    </row>
    <row r="182" spans="1:4" x14ac:dyDescent="0.2">
      <c r="A182" s="23"/>
      <c r="B182" s="23"/>
      <c r="C182" s="23"/>
      <c r="D182" s="23"/>
    </row>
  </sheetData>
  <mergeCells count="2">
    <mergeCell ref="A7:B7"/>
    <mergeCell ref="A2:D2"/>
  </mergeCells>
  <pageMargins left="0.7" right="0.7" top="0.75" bottom="0.75" header="0.3" footer="0.3"/>
  <pageSetup paperSize="9" scale="91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3</vt:i4>
      </vt:variant>
    </vt:vector>
  </HeadingPairs>
  <TitlesOfParts>
    <vt:vector size="21" baseType="lpstr">
      <vt:lpstr>Tartalom</vt:lpstr>
      <vt:lpstr>Mérleg</vt:lpstr>
      <vt:lpstr>Működési bevételek</vt:lpstr>
      <vt:lpstr>Felhalmozási bevételek</vt:lpstr>
      <vt:lpstr>Működési kiadások</vt:lpstr>
      <vt:lpstr>Felhalmozási kiadások</vt:lpstr>
      <vt:lpstr>Állami támogatás</vt:lpstr>
      <vt:lpstr>Támogatás</vt:lpstr>
      <vt:lpstr>Címrend</vt:lpstr>
      <vt:lpstr>Létszám</vt:lpstr>
      <vt:lpstr>Közvetett támogatás</vt:lpstr>
      <vt:lpstr>Hitel</vt:lpstr>
      <vt:lpstr>Több éves</vt:lpstr>
      <vt:lpstr>Maradány</vt:lpstr>
      <vt:lpstr>Vagyonmérleg</vt:lpstr>
      <vt:lpstr>Egyszerűsített vagyonmérleg</vt:lpstr>
      <vt:lpstr>Eredménykimutatás</vt:lpstr>
      <vt:lpstr>Egyszerűsített eredménykimutatá</vt:lpstr>
      <vt:lpstr>Címrend!Nyomtatási_terület</vt:lpstr>
      <vt:lpstr>Eredménykimutatás!Nyomtatási_terület</vt:lpstr>
      <vt:lpstr>'Működési kiadások'!Nyomtatási_terület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Molnár Ildikó</dc:creator>
  <cp:lastModifiedBy>Szabóné Molnár Ildikó</cp:lastModifiedBy>
  <cp:lastPrinted>2023-04-20T07:07:38Z</cp:lastPrinted>
  <dcterms:created xsi:type="dcterms:W3CDTF">2014-02-06T03:47:05Z</dcterms:created>
  <dcterms:modified xsi:type="dcterms:W3CDTF">2023-04-20T07:07:41Z</dcterms:modified>
</cp:coreProperties>
</file>