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ulladekgazdalkodasi Tarsulas\Társulási ülések\Előterjesztések\2023\2023.09.26\2. NP. Költségvetés módosítása\"/>
    </mc:Choice>
  </mc:AlternateContent>
  <xr:revisionPtr revIDLastSave="0" documentId="13_ncr:1_{47D35D48-BE69-4FCC-A95D-D27E9B5376AD}" xr6:coauthVersionLast="36" xr6:coauthVersionMax="36" xr10:uidLastSave="{00000000-0000-0000-0000-000000000000}"/>
  <bookViews>
    <workbookView xWindow="0" yWindow="180" windowWidth="15480" windowHeight="6345" activeTab="7" xr2:uid="{00000000-000D-0000-FFFF-FFFF00000000}"/>
  </bookViews>
  <sheets>
    <sheet name="Tartalom" sheetId="1" r:id="rId1"/>
    <sheet name="Mérleg" sheetId="7" r:id="rId2"/>
    <sheet name="Működési bevételek" sheetId="9" r:id="rId3"/>
    <sheet name="Felhalmozási bevételek" sheetId="10" r:id="rId4"/>
    <sheet name="Működési kiadások" sheetId="11" r:id="rId5"/>
    <sheet name="Felhalmozási kiadások" sheetId="12" r:id="rId6"/>
    <sheet name="Támogatás" sheetId="14" r:id="rId7"/>
    <sheet name="Címrend" sheetId="18" r:id="rId8"/>
  </sheets>
  <calcPr calcId="191029"/>
</workbook>
</file>

<file path=xl/calcChain.xml><?xml version="1.0" encoding="utf-8"?>
<calcChain xmlns="http://schemas.openxmlformats.org/spreadsheetml/2006/main">
  <c r="D6" i="18" l="1"/>
  <c r="Y26" i="7" l="1"/>
  <c r="Y19" i="7"/>
  <c r="Y12" i="7"/>
  <c r="Y7" i="7"/>
  <c r="U17" i="7"/>
  <c r="T12" i="7"/>
  <c r="U12" i="7"/>
  <c r="U8" i="7"/>
  <c r="U7" i="7"/>
  <c r="U6" i="7"/>
  <c r="H16" i="7"/>
  <c r="Q6" i="7"/>
  <c r="Q8" i="7"/>
  <c r="K17" i="11"/>
  <c r="O8" i="7"/>
  <c r="H17" i="7"/>
  <c r="F17" i="7"/>
  <c r="F16" i="7"/>
  <c r="F13" i="7"/>
  <c r="H13" i="7" s="1"/>
  <c r="F8" i="7"/>
  <c r="F7" i="7"/>
  <c r="F6" i="7"/>
  <c r="U9" i="7"/>
  <c r="U11" i="7"/>
  <c r="U15" i="7"/>
  <c r="U18" i="7"/>
  <c r="U22" i="7" s="1"/>
  <c r="Q7" i="7"/>
  <c r="P10" i="7"/>
  <c r="P11" i="7"/>
  <c r="P12" i="7"/>
  <c r="G6" i="7"/>
  <c r="G7" i="7"/>
  <c r="F11" i="7"/>
  <c r="H8" i="7"/>
  <c r="F9" i="7"/>
  <c r="H9" i="7" s="1"/>
  <c r="G9" i="7"/>
  <c r="G10" i="7"/>
  <c r="F12" i="7"/>
  <c r="F15" i="7" s="1"/>
  <c r="H12" i="7"/>
  <c r="F14" i="7"/>
  <c r="G14" i="7"/>
  <c r="G15" i="7"/>
  <c r="G16" i="7"/>
  <c r="G19" i="7"/>
  <c r="G21" i="7"/>
  <c r="F23" i="7"/>
  <c r="G23" i="7"/>
  <c r="H23" i="7"/>
  <c r="Y6" i="7"/>
  <c r="Y8" i="7"/>
  <c r="Y11" i="7"/>
  <c r="Y13" i="7" s="1"/>
  <c r="Y15" i="7"/>
  <c r="Y16" i="7" s="1"/>
  <c r="F12" i="9"/>
  <c r="G12" i="9"/>
  <c r="H12" i="9"/>
  <c r="I12" i="9"/>
  <c r="J12" i="9"/>
  <c r="K12" i="9"/>
  <c r="L12" i="9"/>
  <c r="F13" i="9"/>
  <c r="G13" i="9"/>
  <c r="H13" i="9"/>
  <c r="I13" i="9"/>
  <c r="J13" i="9"/>
  <c r="K13" i="9"/>
  <c r="L13" i="9"/>
  <c r="L11" i="9"/>
  <c r="L10" i="9"/>
  <c r="E13" i="9"/>
  <c r="F15" i="10"/>
  <c r="G15" i="10"/>
  <c r="H15" i="10"/>
  <c r="I15" i="10"/>
  <c r="J15" i="10"/>
  <c r="K15" i="10"/>
  <c r="E15" i="10"/>
  <c r="F14" i="10"/>
  <c r="G14" i="10"/>
  <c r="H14" i="10"/>
  <c r="I14" i="10"/>
  <c r="J14" i="10"/>
  <c r="K14" i="10"/>
  <c r="E14" i="10"/>
  <c r="K9" i="10"/>
  <c r="K11" i="10"/>
  <c r="K13" i="10"/>
  <c r="F16" i="11"/>
  <c r="G16" i="11"/>
  <c r="H16" i="11"/>
  <c r="I16" i="11"/>
  <c r="J16" i="11"/>
  <c r="K16" i="11"/>
  <c r="L16" i="11"/>
  <c r="F17" i="11"/>
  <c r="G17" i="11"/>
  <c r="H17" i="11"/>
  <c r="I17" i="11"/>
  <c r="J17" i="11"/>
  <c r="L17" i="11"/>
  <c r="F18" i="11"/>
  <c r="G18" i="11"/>
  <c r="H18" i="11"/>
  <c r="I18" i="11"/>
  <c r="J18" i="11"/>
  <c r="K18" i="11"/>
  <c r="L18" i="11"/>
  <c r="E18" i="11"/>
  <c r="E17" i="11"/>
  <c r="E16" i="11"/>
  <c r="M11" i="11"/>
  <c r="M18" i="11" s="1"/>
  <c r="M10" i="11"/>
  <c r="F15" i="12"/>
  <c r="G15" i="12"/>
  <c r="H15" i="12"/>
  <c r="I15" i="12"/>
  <c r="J15" i="12"/>
  <c r="F16" i="12"/>
  <c r="G16" i="12"/>
  <c r="H16" i="12"/>
  <c r="I16" i="12"/>
  <c r="J16" i="12"/>
  <c r="F17" i="12"/>
  <c r="G17" i="12"/>
  <c r="H17" i="12"/>
  <c r="I17" i="12"/>
  <c r="J17" i="12"/>
  <c r="E17" i="12"/>
  <c r="E16" i="12"/>
  <c r="E15" i="12"/>
  <c r="J11" i="12"/>
  <c r="J10" i="12"/>
  <c r="D13" i="14"/>
  <c r="D7" i="18"/>
  <c r="Q26" i="7" l="1"/>
  <c r="P8" i="7"/>
  <c r="M16" i="11"/>
  <c r="O6" i="7" s="1"/>
  <c r="P6" i="7" s="1"/>
  <c r="P7" i="7" s="1"/>
  <c r="M17" i="11"/>
  <c r="G11" i="7"/>
  <c r="G18" i="7" s="1"/>
  <c r="G25" i="7" s="1"/>
  <c r="U26" i="7"/>
  <c r="H11" i="7"/>
  <c r="F18" i="7"/>
  <c r="F25" i="7" s="1"/>
  <c r="H15" i="7"/>
  <c r="C11" i="14"/>
  <c r="C10" i="14"/>
  <c r="C8" i="7"/>
  <c r="C7" i="7"/>
  <c r="C6" i="7"/>
  <c r="N6" i="7"/>
  <c r="N7" i="7" s="1"/>
  <c r="L9" i="9"/>
  <c r="M9" i="11"/>
  <c r="C16" i="7"/>
  <c r="E12" i="9"/>
  <c r="C13" i="7"/>
  <c r="C17" i="7"/>
  <c r="F14" i="11"/>
  <c r="G14" i="11"/>
  <c r="H14" i="11"/>
  <c r="I14" i="11"/>
  <c r="J14" i="11"/>
  <c r="K14" i="11"/>
  <c r="L14" i="11"/>
  <c r="M14" i="11"/>
  <c r="F13" i="11"/>
  <c r="G13" i="11"/>
  <c r="H13" i="11"/>
  <c r="I13" i="11"/>
  <c r="J13" i="11"/>
  <c r="K13" i="11"/>
  <c r="L13" i="11"/>
  <c r="F12" i="11"/>
  <c r="G12" i="11"/>
  <c r="H12" i="11"/>
  <c r="I12" i="11"/>
  <c r="J12" i="11"/>
  <c r="K12" i="11"/>
  <c r="L12" i="11"/>
  <c r="F13" i="12"/>
  <c r="G13" i="12"/>
  <c r="H13" i="12"/>
  <c r="I13" i="12"/>
  <c r="J13" i="12"/>
  <c r="F14" i="12"/>
  <c r="G14" i="12"/>
  <c r="H14" i="12"/>
  <c r="I14" i="12"/>
  <c r="E14" i="12"/>
  <c r="E13" i="12"/>
  <c r="F12" i="12"/>
  <c r="G12" i="12"/>
  <c r="H12" i="12"/>
  <c r="I12" i="12"/>
  <c r="E12" i="12"/>
  <c r="K8" i="11"/>
  <c r="G8" i="11"/>
  <c r="G9" i="11"/>
  <c r="P26" i="7" l="1"/>
  <c r="O7" i="7"/>
  <c r="O26" i="7" s="1"/>
  <c r="H18" i="7"/>
  <c r="H25" i="7" s="1"/>
  <c r="K10" i="10"/>
  <c r="J9" i="12" l="1"/>
  <c r="J12" i="12" l="1"/>
  <c r="J14" i="12"/>
  <c r="N8" i="7" s="1"/>
  <c r="L8" i="7" l="1"/>
  <c r="C6" i="18"/>
  <c r="K12" i="10"/>
  <c r="C14" i="7" l="1"/>
  <c r="C12" i="7"/>
  <c r="C9" i="7"/>
  <c r="E14" i="11"/>
  <c r="E13" i="11"/>
  <c r="D16" i="7" l="1"/>
  <c r="C13" i="14"/>
  <c r="C23" i="14" l="1"/>
  <c r="E12" i="11"/>
  <c r="K8" i="10"/>
  <c r="D26" i="7"/>
  <c r="E23" i="7"/>
  <c r="C23" i="7"/>
  <c r="D21" i="7"/>
  <c r="D19" i="7"/>
  <c r="X12" i="7"/>
  <c r="X15" i="7"/>
  <c r="X16" i="7" s="1"/>
  <c r="X8" i="7"/>
  <c r="E13" i="7"/>
  <c r="M12" i="7"/>
  <c r="M11" i="7"/>
  <c r="T11" i="7"/>
  <c r="M10" i="7"/>
  <c r="D10" i="7"/>
  <c r="T9" i="7"/>
  <c r="T8" i="7"/>
  <c r="E8" i="7"/>
  <c r="X7" i="7"/>
  <c r="T7" i="7"/>
  <c r="C11" i="7"/>
  <c r="D23" i="7" l="1"/>
  <c r="C15" i="7"/>
  <c r="C18" i="7" s="1"/>
  <c r="C25" i="7" s="1"/>
  <c r="E12" i="7"/>
  <c r="E15" i="7" s="1"/>
  <c r="X6" i="7"/>
  <c r="X11" i="7" s="1"/>
  <c r="X13" i="7" s="1"/>
  <c r="T6" i="7"/>
  <c r="D6" i="7"/>
  <c r="L8" i="9"/>
  <c r="D7" i="7"/>
  <c r="M8" i="11"/>
  <c r="D9" i="7"/>
  <c r="E9" i="7" s="1"/>
  <c r="E11" i="7" s="1"/>
  <c r="D14" i="7"/>
  <c r="D15" i="7" s="1"/>
  <c r="D11" i="7" l="1"/>
  <c r="D18" i="7" s="1"/>
  <c r="E18" i="7"/>
  <c r="E25" i="7" s="1"/>
  <c r="M12" i="11"/>
  <c r="L6" i="7" s="1"/>
  <c r="M13" i="11"/>
  <c r="X19" i="7"/>
  <c r="X26" i="7" s="1"/>
  <c r="T17" i="7"/>
  <c r="T18" i="7" s="1"/>
  <c r="T22" i="7" s="1"/>
  <c r="O9" i="11"/>
  <c r="N26" i="7"/>
  <c r="O12" i="11"/>
  <c r="M8" i="7" l="1"/>
  <c r="L32" i="7"/>
  <c r="M6" i="7"/>
  <c r="M7" i="7" s="1"/>
  <c r="L7" i="7"/>
  <c r="D25" i="7"/>
  <c r="T15" i="7"/>
  <c r="T26" i="7" s="1"/>
  <c r="M26" i="7" l="1"/>
  <c r="L33" i="7"/>
  <c r="L26" i="7"/>
  <c r="J28" i="7" l="1"/>
  <c r="C7" i="18"/>
</calcChain>
</file>

<file path=xl/sharedStrings.xml><?xml version="1.0" encoding="utf-8"?>
<sst xmlns="http://schemas.openxmlformats.org/spreadsheetml/2006/main" count="289" uniqueCount="199">
  <si>
    <t>1.</t>
  </si>
  <si>
    <t>MOSONMAGYARÓVÁR NAGYTÉRSÉGI HULLADÉKGAZDÁLKODÁSI ÖNKORMÁNYZATI TÁRSULÁS</t>
  </si>
  <si>
    <t>eredeti</t>
  </si>
  <si>
    <t>Felhalmozási kiadások</t>
  </si>
  <si>
    <t>Rovatrend</t>
  </si>
  <si>
    <t>Működési bevételek</t>
  </si>
  <si>
    <t>Működési kiadások</t>
  </si>
  <si>
    <t>Bevételek összesen</t>
  </si>
  <si>
    <t>Állami támogatás</t>
  </si>
  <si>
    <t>Mosonmagyaróvár Nagytérségi Hulladékgazdálkodási Önkormányzati Társulás</t>
  </si>
  <si>
    <t>Maradvány felhasználás</t>
  </si>
  <si>
    <t>B16</t>
  </si>
  <si>
    <t>B8131</t>
  </si>
  <si>
    <t>Egyenleg:</t>
  </si>
  <si>
    <t>Felhalmozási bevételek jogímenként</t>
  </si>
  <si>
    <t>Címrend</t>
  </si>
  <si>
    <t>2.</t>
  </si>
  <si>
    <t>3.</t>
  </si>
  <si>
    <t>4.</t>
  </si>
  <si>
    <t>5.</t>
  </si>
  <si>
    <t>6.</t>
  </si>
  <si>
    <t>7.</t>
  </si>
  <si>
    <t>8.</t>
  </si>
  <si>
    <t>Bevételek, kiadások összesítése  Ft-ban</t>
  </si>
  <si>
    <t>Működés egyenlege</t>
  </si>
  <si>
    <t>Fejlesztés egyenlege</t>
  </si>
  <si>
    <t>Eredeti előirányzatból</t>
  </si>
  <si>
    <t>Bevételek</t>
  </si>
  <si>
    <t>Eredeti</t>
  </si>
  <si>
    <t>Ebből kötelező feladat</t>
  </si>
  <si>
    <t>Ebből önként vállalt feladat</t>
  </si>
  <si>
    <t>Kiadások</t>
  </si>
  <si>
    <t>B4</t>
  </si>
  <si>
    <t>Intézményi működési bevétel</t>
  </si>
  <si>
    <t>K1-K5</t>
  </si>
  <si>
    <t>Tárgyi eszközök értékesítése</t>
  </si>
  <si>
    <t>Támogatásértékű műk. bevétel</t>
  </si>
  <si>
    <t>Támogtás értékű felhalmozási bev.</t>
  </si>
  <si>
    <t>Működés összesen</t>
  </si>
  <si>
    <t>Műk.c.pénzeszköz átv.ÁH-n kívülről</t>
  </si>
  <si>
    <t>Felh.c.pénzeszköz átvétel ÁH-n kív.</t>
  </si>
  <si>
    <t>B11</t>
  </si>
  <si>
    <t>Közvetlen állami támogatás</t>
  </si>
  <si>
    <t>K6-K8</t>
  </si>
  <si>
    <t>Közhatalmi bevétel</t>
  </si>
  <si>
    <t>Hitelek törlesztése</t>
  </si>
  <si>
    <t>B3</t>
  </si>
  <si>
    <t>Közhatalmi bevételek (helyi adók nélkül)</t>
  </si>
  <si>
    <t>K9111</t>
  </si>
  <si>
    <t xml:space="preserve"> Beruházási hitelek</t>
  </si>
  <si>
    <t>Önkormányzati sajátos műk.b.</t>
  </si>
  <si>
    <t>Felhalmozási bevételek össz.</t>
  </si>
  <si>
    <t>Működési bevételek összesen</t>
  </si>
  <si>
    <t>K914</t>
  </si>
  <si>
    <t>Államháztartási megelőlegezés visszafizetése</t>
  </si>
  <si>
    <t>Kölcsönök visszatérülése</t>
  </si>
  <si>
    <t>B52</t>
  </si>
  <si>
    <t>Ingatlanok, tárgyi eszközök értékesítése</t>
  </si>
  <si>
    <t>K353</t>
  </si>
  <si>
    <t>Kamatköltségek</t>
  </si>
  <si>
    <t>Közhatalmi bevételek</t>
  </si>
  <si>
    <t>B21, B25</t>
  </si>
  <si>
    <t>Működési célú maradvány felhasználás</t>
  </si>
  <si>
    <t>B75</t>
  </si>
  <si>
    <t>Bevételek mindösszesen</t>
  </si>
  <si>
    <t>Értékpapír beváltás</t>
  </si>
  <si>
    <t>Állampapír beváltás összesen</t>
  </si>
  <si>
    <t>Felhalmozási bev. összesen</t>
  </si>
  <si>
    <t>Maradványfelhasználás</t>
  </si>
  <si>
    <t>B74</t>
  </si>
  <si>
    <t>Felhalmozási célú kölcsönök, visszatérítendő támogatások visszatérülése</t>
  </si>
  <si>
    <t>Kiadások mindösszesen</t>
  </si>
  <si>
    <t>B812</t>
  </si>
  <si>
    <t>Állampapír ügyletek</t>
  </si>
  <si>
    <t>Folyószámla hitelkamat</t>
  </si>
  <si>
    <t>B8111</t>
  </si>
  <si>
    <t>Kölcsönfelvétel</t>
  </si>
  <si>
    <t>B814</t>
  </si>
  <si>
    <t>Államháztartási megelőlegezés</t>
  </si>
  <si>
    <t>B81</t>
  </si>
  <si>
    <t>Finanszírozási műveletek</t>
  </si>
  <si>
    <t>Bevétel és kiadás egyenlege</t>
  </si>
  <si>
    <t>Bevétel mindösszesen</t>
  </si>
  <si>
    <t>Kötelező feladat ellátásból államigazgatási feladatellátáshoz kapcsolódó</t>
  </si>
  <si>
    <t>Kiadás mindösszesen</t>
  </si>
  <si>
    <t>Társulás által biztosítandó támogatások</t>
  </si>
  <si>
    <t>2. melléklet</t>
  </si>
  <si>
    <t>Támog. ért.műk. Bevétel Rovatszám: B16</t>
  </si>
  <si>
    <t>Maradvány</t>
  </si>
  <si>
    <t>Összesen</t>
  </si>
  <si>
    <t>3. melléklet</t>
  </si>
  <si>
    <t>Kormányzati funkció szerint</t>
  </si>
  <si>
    <t>Állami támogatás Rovatszám: B11</t>
  </si>
  <si>
    <t>ÖK támogatás Rovatszám: B816</t>
  </si>
  <si>
    <t>Működési c. pénze. átv. ÁH-n kívülről Rovatszám: B63- B65</t>
  </si>
  <si>
    <t>Közhatalmi bevételek Rovatszám: B3</t>
  </si>
  <si>
    <t>felhasználás, ÁHT. Belüli megelőlegezés, értékpapír beváltása</t>
  </si>
  <si>
    <t>működési Rovatszám: B812, B8131, B814</t>
  </si>
  <si>
    <t>ÖSSZESEN:</t>
  </si>
  <si>
    <t>4. melléklet</t>
  </si>
  <si>
    <t>5. melléklet</t>
  </si>
  <si>
    <t>FELHALMOZÁSI BEVÉTELEK (Ft)</t>
  </si>
  <si>
    <t>6. melléklet</t>
  </si>
  <si>
    <t>Kormányzati funkció</t>
  </si>
  <si>
    <t>Feladat megnevezése</t>
  </si>
  <si>
    <t>Ingatlanok, tárgyi eszk. értékesít. Rovatrend B52</t>
  </si>
  <si>
    <t>Támog.ért. felhalm. bevétel Rovatrend B21, B25</t>
  </si>
  <si>
    <t>Felh.célú pénze.átv. ÁH-n kív. B75</t>
  </si>
  <si>
    <t>Felhalmozási</t>
  </si>
  <si>
    <t xml:space="preserve">Fejlesztési </t>
  </si>
  <si>
    <t>célú kölcsön</t>
  </si>
  <si>
    <t>célra</t>
  </si>
  <si>
    <t>célú</t>
  </si>
  <si>
    <t>visszatérülés Rovatrend B74, B75</t>
  </si>
  <si>
    <t>Kötvény visszaváltás Rovat B812</t>
  </si>
  <si>
    <t>maradvány  Rovatrend B8131</t>
  </si>
  <si>
    <t>Ö S S Z E S E N :</t>
  </si>
  <si>
    <t>Személyi juttatások Rovatrend K1</t>
  </si>
  <si>
    <t>Járulékok Rovatrend K2</t>
  </si>
  <si>
    <t>Dologi kiadások Rovatrend K3</t>
  </si>
  <si>
    <t>Társadalom és szociálpolitikai juttatások Rovatrend  K4</t>
  </si>
  <si>
    <t>Tartalék Rovatrend K513</t>
  </si>
  <si>
    <t>Funkció/Feladat megnevezése</t>
  </si>
  <si>
    <t>Támog. ért.műk. Kiadások, Elszámolások központi ktg-vetés felé Rovatrend K506, K5022</t>
  </si>
  <si>
    <t>Működési c. pénze. átad. ÁH-n kívülre Rovatrend K512, működési kölcsön nyújtása K508</t>
  </si>
  <si>
    <t>Kölcsön/Hitel visszafizetése, államháztartási megelőlegezés visszafizetése Rovatrend K91</t>
  </si>
  <si>
    <t>önként</t>
  </si>
  <si>
    <t>kötelező</t>
  </si>
  <si>
    <t>ebből kötelező</t>
  </si>
  <si>
    <t>ebből önként vállalt</t>
  </si>
  <si>
    <t>kötelezőből államigazgatási</t>
  </si>
  <si>
    <t>FELHALMOZÁSI KIADÁSOK adatok Ft-ban</t>
  </si>
  <si>
    <t>Beruházás Rovatrend    K 61-67</t>
  </si>
  <si>
    <t>Felújítás Rovatrend            K 71-74</t>
  </si>
  <si>
    <t>Támog.ért. felh.c. pénze. Átadása Rovatrend         K 81-84</t>
  </si>
  <si>
    <t>támogatások</t>
  </si>
  <si>
    <t>Átadó megnevezése</t>
  </si>
  <si>
    <t>Átadás célja</t>
  </si>
  <si>
    <t>Összege Ft-ban</t>
  </si>
  <si>
    <t>Magyar Államkincstár</t>
  </si>
  <si>
    <t>Összesen:</t>
  </si>
  <si>
    <t>1. oldal</t>
  </si>
  <si>
    <t>Átvevő megnevezése</t>
  </si>
  <si>
    <t>Támogatás célja</t>
  </si>
  <si>
    <t>Összege  Ft-ban</t>
  </si>
  <si>
    <t>2. oldal</t>
  </si>
  <si>
    <t>Címrendi szám</t>
  </si>
  <si>
    <t>Intézmény neve</t>
  </si>
  <si>
    <t>1 1</t>
  </si>
  <si>
    <t>MOSONMAGYARÓVÁR NAGYTÉRSÉGI HULLADÉKGAZDÁLKODÁSI TÁRSULÁS ÖSSZESEN</t>
  </si>
  <si>
    <t>Nettósítási különbözetek átadása</t>
  </si>
  <si>
    <r>
      <t xml:space="preserve">A Mosonmagyaróvár Nagytérségi Hulladékgazdálkodási Önkormányzati Társulás által tervezett </t>
    </r>
    <r>
      <rPr>
        <b/>
        <u/>
        <sz val="11"/>
        <color rgb="FF000000"/>
        <rFont val="Calibri"/>
        <family val="2"/>
        <charset val="238"/>
      </rPr>
      <t>átvett</t>
    </r>
  </si>
  <si>
    <r>
      <t xml:space="preserve">A Mosonmagyaróvár Nagytérségi Hulladékgazdálkodási Önkormányzati Társulás által tervezett </t>
    </r>
    <r>
      <rPr>
        <b/>
        <u/>
        <sz val="11"/>
        <color rgb="FF000000"/>
        <rFont val="Calibri"/>
        <family val="2"/>
        <charset val="238"/>
      </rPr>
      <t>átadandó</t>
    </r>
  </si>
  <si>
    <t>Nem releváns</t>
  </si>
  <si>
    <t>Miniszterelnökség</t>
  </si>
  <si>
    <t>Tagtelepülések működési hozzájárulása</t>
  </si>
  <si>
    <t>Társulás működéséhez való hozzájárulás</t>
  </si>
  <si>
    <t>MŰKÖDÉSI KIADÁSOK - TÁRSULÁS (Ft)</t>
  </si>
  <si>
    <t>Hulladékgazdálkodás igazgatása 051010</t>
  </si>
  <si>
    <t>öntként</t>
  </si>
  <si>
    <t>MŰKÖDÉSI BEVÉTELEK - TÁRSULÁS (Ft)</t>
  </si>
  <si>
    <t>ÖSSZESEN eredeti:</t>
  </si>
  <si>
    <t>Működési bevétel</t>
  </si>
  <si>
    <t>Társulás működési kiadásai</t>
  </si>
  <si>
    <t>Működési bevételek Rovatszám: B4</t>
  </si>
  <si>
    <t>1. melléklet</t>
  </si>
  <si>
    <t>Köny Község Önkormányzatának tartozása a rekultivációs projektből</t>
  </si>
  <si>
    <t>Mérleg, működés és fejlesztés egyenlege</t>
  </si>
  <si>
    <t>Mosonmagyaróvár Nagytérségi Hulladékgazdálkodási Önkormányzati Társulás  működési bevételei adatok  Ft-ban</t>
  </si>
  <si>
    <t>Mosonmagyaróvár Nagytérségi Hulladékgazdálkodási Önkormányzati Társulás működési kiadásai adatok Ft-ban</t>
  </si>
  <si>
    <t>Mosonmagyaróvár Nagytérségi Hulladékgazdálkodási Önkormányzati Társulás  felhalmozási bevételei adatok  Ft-ban</t>
  </si>
  <si>
    <t>Mosonmagyaróvár Nagytérségi Hulladékgazdálkodási Önkormányzati Társulás felhalmozási kiadásai adatok Ft-ban</t>
  </si>
  <si>
    <t>Mérleg, bevételek és kiadások összesítése</t>
  </si>
  <si>
    <t>2023. évi költségvetési előirányzat   Ft-ban</t>
  </si>
  <si>
    <t>2023. év</t>
  </si>
  <si>
    <t>Kisalföldi KHK-nak nyújtott tagi kölcsön visszafizetése (beruházási hitel visszafizetése miatt nyújtott tagi kölcsön)</t>
  </si>
  <si>
    <t>Felh.c. pénzeszk. átad. ÁH-n kívülre Rovatrend            K 85-89 Felh.c.kölcsön nyújtása K82</t>
  </si>
  <si>
    <t>B64</t>
  </si>
  <si>
    <t>Műk.célú visszatérítendő támogatás áh-n kívülről</t>
  </si>
  <si>
    <t>Komplett Hulladékgazdálkodási rendszer fejlesztése a mosonmagyaróvári régióban, különös tekintettel az elkülönített hulladékgyűjtési szállítás és előkezelő rendszerre - támogatása</t>
  </si>
  <si>
    <t>Komplett Hulladékgazdálkodási rendszer fejlesztése a mosonmagyaróvári régióban, különös tekintettel az elkülönített hulladékgyűjtési szállítás és előkezelő rendszerre - támogatás</t>
  </si>
  <si>
    <t>2023. évi költségvetési határozat módosításának mellékletei</t>
  </si>
  <si>
    <t>8. melléklet</t>
  </si>
  <si>
    <t>7. MELLÉKLET</t>
  </si>
  <si>
    <t>2023.06.30. módosított előirányzat</t>
  </si>
  <si>
    <t>Módosított</t>
  </si>
  <si>
    <t>2023. ÉVI KÖLTSÉGVETÉSI HATÁROZAT MÓDOSÍTÁSÁHOZ</t>
  </si>
  <si>
    <t>2023. évi eredeti előirányzat</t>
  </si>
  <si>
    <t>módosított</t>
  </si>
  <si>
    <t>eredti</t>
  </si>
  <si>
    <t>ÖSSZESEN módosított:</t>
  </si>
  <si>
    <t>Hulladékgazdálkodás igazgatása 051010, eredeti</t>
  </si>
  <si>
    <t>Hulladékgazdálkodás igazgatása 051010, módosított</t>
  </si>
  <si>
    <t>Mosonmagyaróvár, 2023. szeptember 19.</t>
  </si>
  <si>
    <t>Módosított előriányzatból</t>
  </si>
  <si>
    <t>Módosított előirányzatból</t>
  </si>
  <si>
    <t>Mosonmagyaróvár Nagytérségi Hulladékgazdálkodási Önkormányzati Társulás 2023. évi összevont módosított költségvetési mérlege</t>
  </si>
  <si>
    <t>Eredeti előirányzat</t>
  </si>
  <si>
    <t>Módosított előirányzat 06.30.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</si>
</sst>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[$-40E]General"/>
    <numFmt numFmtId="165" formatCode="&quot; &quot;#,##0.00&quot;     &quot;;&quot;-&quot;#,##0.00&quot;     &quot;;&quot; -&quot;#&quot;     &quot;;&quot; &quot;@&quot; &quot;"/>
    <numFmt numFmtId="166" formatCode="#,##0.00&quot; &quot;[$Ft-40E];[Red]&quot;-&quot;#,##0.00&quot; &quot;[$Ft-40E]"/>
    <numFmt numFmtId="167" formatCode="[$-40E]#,##0"/>
    <numFmt numFmtId="168" formatCode="_-* #,##0\ _F_t_-;\-* #,##0\ _F_t_-;_-* &quot;-&quot;??\ _F_t_-;_-@_-"/>
    <numFmt numFmtId="169" formatCode="_-* #,##0\ &quot;Ft&quot;_-;\-* #,##0\ &quot;Ft&quot;_-;_-* &quot;-&quot;??\ &quot;Ft&quot;_-;_-@_-"/>
    <numFmt numFmtId="170" formatCode="#,##0\ &quot;Ft&quot;"/>
  </numFmts>
  <fonts count="34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165" fontId="4" fillId="0" borderId="0" applyBorder="0" applyProtection="0"/>
    <xf numFmtId="164" fontId="4" fillId="0" borderId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164" fontId="6" fillId="0" borderId="0" applyBorder="0" applyProtection="0"/>
    <xf numFmtId="164" fontId="6" fillId="0" borderId="0" applyBorder="0" applyProtection="0"/>
    <xf numFmtId="0" fontId="3" fillId="0" borderId="0"/>
    <xf numFmtId="0" fontId="7" fillId="0" borderId="0" applyNumberFormat="0" applyBorder="0" applyProtection="0"/>
    <xf numFmtId="166" fontId="7" fillId="0" borderId="0" applyBorder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2" fillId="0" borderId="0"/>
    <xf numFmtId="0" fontId="25" fillId="0" borderId="0"/>
    <xf numFmtId="0" fontId="1" fillId="0" borderId="0"/>
  </cellStyleXfs>
  <cellXfs count="310">
    <xf numFmtId="0" fontId="0" fillId="0" borderId="0" xfId="0"/>
    <xf numFmtId="164" fontId="2" fillId="0" borderId="0" xfId="2" applyFont="1" applyFill="1" applyAlignment="1"/>
    <xf numFmtId="0" fontId="0" fillId="0" borderId="0" xfId="0"/>
    <xf numFmtId="168" fontId="0" fillId="0" borderId="0" xfId="10" applyNumberFormat="1" applyFont="1"/>
    <xf numFmtId="0" fontId="0" fillId="0" borderId="0" xfId="0" applyFill="1"/>
    <xf numFmtId="0" fontId="11" fillId="0" borderId="0" xfId="0" applyFont="1" applyFill="1"/>
    <xf numFmtId="0" fontId="11" fillId="0" borderId="0" xfId="0" applyFont="1"/>
    <xf numFmtId="0" fontId="11" fillId="0" borderId="0" xfId="12" applyFont="1" applyAlignment="1">
      <alignment vertical="center"/>
    </xf>
    <xf numFmtId="0" fontId="11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3" fontId="0" fillId="0" borderId="0" xfId="0" applyNumberFormat="1"/>
    <xf numFmtId="3" fontId="11" fillId="0" borderId="0" xfId="0" applyNumberFormat="1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0" fillId="0" borderId="4" xfId="0" applyBorder="1"/>
    <xf numFmtId="0" fontId="0" fillId="0" borderId="0" xfId="0" applyBorder="1" applyAlignment="1">
      <alignment wrapText="1"/>
    </xf>
    <xf numFmtId="0" fontId="11" fillId="0" borderId="4" xfId="0" applyFont="1" applyBorder="1"/>
    <xf numFmtId="0" fontId="12" fillId="0" borderId="7" xfId="0" applyFont="1" applyBorder="1"/>
    <xf numFmtId="0" fontId="12" fillId="0" borderId="8" xfId="0" applyFont="1" applyBorder="1"/>
    <xf numFmtId="3" fontId="12" fillId="0" borderId="9" xfId="0" applyNumberFormat="1" applyFont="1" applyFill="1" applyBorder="1"/>
    <xf numFmtId="3" fontId="12" fillId="0" borderId="0" xfId="0" applyNumberFormat="1" applyFont="1" applyFill="1" applyBorder="1"/>
    <xf numFmtId="3" fontId="12" fillId="0" borderId="9" xfId="0" applyNumberFormat="1" applyFont="1" applyBorder="1"/>
    <xf numFmtId="0" fontId="12" fillId="0" borderId="0" xfId="0" applyFont="1"/>
    <xf numFmtId="3" fontId="12" fillId="0" borderId="7" xfId="0" applyNumberFormat="1" applyFont="1" applyBorder="1"/>
    <xf numFmtId="0" fontId="12" fillId="0" borderId="0" xfId="0" applyFont="1" applyBorder="1"/>
    <xf numFmtId="0" fontId="12" fillId="0" borderId="10" xfId="0" applyFont="1" applyBorder="1"/>
    <xf numFmtId="3" fontId="12" fillId="0" borderId="10" xfId="0" applyNumberFormat="1" applyFont="1" applyBorder="1"/>
    <xf numFmtId="0" fontId="12" fillId="0" borderId="8" xfId="0" applyFont="1" applyBorder="1" applyAlignment="1">
      <alignment horizontal="left" wrapText="1"/>
    </xf>
    <xf numFmtId="3" fontId="12" fillId="0" borderId="12" xfId="0" applyNumberFormat="1" applyFont="1" applyBorder="1"/>
    <xf numFmtId="0" fontId="12" fillId="0" borderId="8" xfId="0" applyFont="1" applyBorder="1" applyAlignment="1">
      <alignment wrapText="1"/>
    </xf>
    <xf numFmtId="3" fontId="11" fillId="0" borderId="13" xfId="0" applyNumberFormat="1" applyFont="1" applyBorder="1"/>
    <xf numFmtId="0" fontId="12" fillId="0" borderId="7" xfId="0" applyFont="1" applyFill="1" applyBorder="1"/>
    <xf numFmtId="3" fontId="11" fillId="0" borderId="13" xfId="0" applyNumberFormat="1" applyFont="1" applyFill="1" applyBorder="1"/>
    <xf numFmtId="3" fontId="11" fillId="0" borderId="14" xfId="0" applyNumberFormat="1" applyFont="1" applyFill="1" applyBorder="1"/>
    <xf numFmtId="3" fontId="11" fillId="0" borderId="15" xfId="0" applyNumberFormat="1" applyFont="1" applyFill="1" applyBorder="1"/>
    <xf numFmtId="0" fontId="12" fillId="0" borderId="16" xfId="0" applyFont="1" applyBorder="1"/>
    <xf numFmtId="3" fontId="12" fillId="0" borderId="16" xfId="0" applyNumberFormat="1" applyFont="1" applyBorder="1"/>
    <xf numFmtId="0" fontId="12" fillId="0" borderId="17" xfId="0" applyFont="1" applyBorder="1"/>
    <xf numFmtId="3" fontId="12" fillId="0" borderId="18" xfId="0" applyNumberFormat="1" applyFont="1" applyFill="1" applyBorder="1"/>
    <xf numFmtId="0" fontId="12" fillId="0" borderId="9" xfId="0" applyFont="1" applyBorder="1"/>
    <xf numFmtId="0" fontId="12" fillId="0" borderId="19" xfId="0" applyFont="1" applyBorder="1"/>
    <xf numFmtId="0" fontId="12" fillId="0" borderId="20" xfId="0" applyFont="1" applyBorder="1"/>
    <xf numFmtId="0" fontId="12" fillId="0" borderId="21" xfId="0" applyFont="1" applyBorder="1" applyAlignment="1">
      <alignment wrapText="1"/>
    </xf>
    <xf numFmtId="3" fontId="12" fillId="0" borderId="22" xfId="0" applyNumberFormat="1" applyFont="1" applyFill="1" applyBorder="1"/>
    <xf numFmtId="3" fontId="12" fillId="0" borderId="11" xfId="0" applyNumberFormat="1" applyFont="1" applyBorder="1"/>
    <xf numFmtId="0" fontId="12" fillId="0" borderId="23" xfId="0" applyFont="1" applyBorder="1"/>
    <xf numFmtId="3" fontId="12" fillId="0" borderId="23" xfId="0" applyNumberFormat="1" applyFont="1" applyBorder="1"/>
    <xf numFmtId="3" fontId="11" fillId="0" borderId="4" xfId="0" applyNumberFormat="1" applyFont="1" applyBorder="1"/>
    <xf numFmtId="3" fontId="11" fillId="0" borderId="0" xfId="0" applyNumberFormat="1" applyFont="1" applyFill="1" applyBorder="1"/>
    <xf numFmtId="0" fontId="12" fillId="0" borderId="17" xfId="0" applyFont="1" applyBorder="1" applyAlignment="1">
      <alignment wrapText="1"/>
    </xf>
    <xf numFmtId="3" fontId="12" fillId="0" borderId="18" xfId="0" applyNumberFormat="1" applyFont="1" applyBorder="1"/>
    <xf numFmtId="3" fontId="12" fillId="0" borderId="24" xfId="0" applyNumberFormat="1" applyFont="1" applyBorder="1"/>
    <xf numFmtId="0" fontId="12" fillId="0" borderId="25" xfId="0" applyFont="1" applyBorder="1" applyAlignment="1">
      <alignment wrapText="1"/>
    </xf>
    <xf numFmtId="3" fontId="12" fillId="0" borderId="26" xfId="0" applyNumberFormat="1" applyFont="1" applyFill="1" applyBorder="1"/>
    <xf numFmtId="0" fontId="12" fillId="0" borderId="6" xfId="0" applyFont="1" applyBorder="1"/>
    <xf numFmtId="3" fontId="12" fillId="0" borderId="5" xfId="0" applyNumberFormat="1" applyFont="1" applyBorder="1"/>
    <xf numFmtId="3" fontId="12" fillId="0" borderId="27" xfId="0" applyNumberFormat="1" applyFont="1" applyBorder="1"/>
    <xf numFmtId="3" fontId="12" fillId="0" borderId="28" xfId="0" applyNumberFormat="1" applyFont="1" applyBorder="1"/>
    <xf numFmtId="0" fontId="12" fillId="0" borderId="8" xfId="0" applyFont="1" applyBorder="1" applyAlignment="1"/>
    <xf numFmtId="0" fontId="11" fillId="2" borderId="5" xfId="0" applyFont="1" applyFill="1" applyBorder="1"/>
    <xf numFmtId="3" fontId="11" fillId="2" borderId="29" xfId="0" applyNumberFormat="1" applyFont="1" applyFill="1" applyBorder="1"/>
    <xf numFmtId="3" fontId="11" fillId="2" borderId="6" xfId="0" applyNumberFormat="1" applyFont="1" applyFill="1" applyBorder="1"/>
    <xf numFmtId="0" fontId="11" fillId="0" borderId="30" xfId="0" applyFont="1" applyBorder="1" applyAlignment="1">
      <alignment wrapText="1"/>
    </xf>
    <xf numFmtId="3" fontId="11" fillId="0" borderId="30" xfId="0" applyNumberFormat="1" applyFont="1" applyBorder="1"/>
    <xf numFmtId="0" fontId="12" fillId="2" borderId="31" xfId="0" applyFont="1" applyFill="1" applyBorder="1"/>
    <xf numFmtId="3" fontId="12" fillId="2" borderId="0" xfId="0" applyNumberFormat="1" applyFont="1" applyFill="1" applyBorder="1"/>
    <xf numFmtId="3" fontId="12" fillId="2" borderId="32" xfId="0" applyNumberFormat="1" applyFont="1" applyFill="1" applyBorder="1"/>
    <xf numFmtId="0" fontId="12" fillId="0" borderId="7" xfId="0" applyFont="1" applyBorder="1" applyAlignment="1">
      <alignment wrapText="1"/>
    </xf>
    <xf numFmtId="3" fontId="12" fillId="0" borderId="16" xfId="0" applyNumberFormat="1" applyFont="1" applyFill="1" applyBorder="1"/>
    <xf numFmtId="0" fontId="11" fillId="0" borderId="10" xfId="0" applyFont="1" applyBorder="1"/>
    <xf numFmtId="3" fontId="12" fillId="0" borderId="33" xfId="0" applyNumberFormat="1" applyFont="1" applyBorder="1"/>
    <xf numFmtId="0" fontId="11" fillId="0" borderId="4" xfId="0" applyFont="1" applyFill="1" applyBorder="1"/>
    <xf numFmtId="3" fontId="11" fillId="0" borderId="4" xfId="0" applyNumberFormat="1" applyFont="1" applyFill="1" applyBorder="1"/>
    <xf numFmtId="3" fontId="12" fillId="0" borderId="0" xfId="0" applyNumberFormat="1" applyFont="1"/>
    <xf numFmtId="0" fontId="12" fillId="0" borderId="2" xfId="0" applyFont="1" applyBorder="1"/>
    <xf numFmtId="0" fontId="11" fillId="0" borderId="16" xfId="0" applyFont="1" applyBorder="1"/>
    <xf numFmtId="0" fontId="12" fillId="0" borderId="23" xfId="0" applyFont="1" applyBorder="1" applyAlignment="1">
      <alignment wrapText="1"/>
    </xf>
    <xf numFmtId="0" fontId="11" fillId="0" borderId="30" xfId="0" applyFont="1" applyBorder="1"/>
    <xf numFmtId="0" fontId="11" fillId="2" borderId="31" xfId="0" applyFont="1" applyFill="1" applyBorder="1"/>
    <xf numFmtId="3" fontId="11" fillId="2" borderId="0" xfId="0" applyNumberFormat="1" applyFont="1" applyFill="1" applyBorder="1"/>
    <xf numFmtId="3" fontId="11" fillId="2" borderId="32" xfId="0" applyNumberFormat="1" applyFont="1" applyFill="1" applyBorder="1"/>
    <xf numFmtId="3" fontId="12" fillId="2" borderId="31" xfId="0" applyNumberFormat="1" applyFont="1" applyFill="1" applyBorder="1"/>
    <xf numFmtId="3" fontId="11" fillId="0" borderId="2" xfId="0" applyNumberFormat="1" applyFont="1" applyBorder="1"/>
    <xf numFmtId="3" fontId="11" fillId="0" borderId="0" xfId="0" applyNumberFormat="1" applyFont="1" applyBorder="1"/>
    <xf numFmtId="0" fontId="11" fillId="0" borderId="3" xfId="0" applyFont="1" applyFill="1" applyBorder="1" applyAlignment="1">
      <alignment wrapText="1"/>
    </xf>
    <xf numFmtId="3" fontId="0" fillId="0" borderId="0" xfId="0" applyNumberFormat="1" applyBorder="1"/>
    <xf numFmtId="3" fontId="0" fillId="0" borderId="4" xfId="0" applyNumberFormat="1" applyBorder="1"/>
    <xf numFmtId="0" fontId="0" fillId="0" borderId="0" xfId="0" applyBorder="1"/>
    <xf numFmtId="0" fontId="11" fillId="0" borderId="33" xfId="0" applyFont="1" applyBorder="1"/>
    <xf numFmtId="3" fontId="11" fillId="0" borderId="34" xfId="0" applyNumberFormat="1" applyFont="1" applyBorder="1"/>
    <xf numFmtId="0" fontId="11" fillId="0" borderId="0" xfId="0" applyFont="1" applyFill="1" applyBorder="1"/>
    <xf numFmtId="0" fontId="11" fillId="0" borderId="4" xfId="0" applyFont="1" applyFill="1" applyBorder="1" applyAlignment="1">
      <alignment wrapText="1"/>
    </xf>
    <xf numFmtId="3" fontId="14" fillId="0" borderId="0" xfId="0" applyNumberFormat="1" applyFont="1"/>
    <xf numFmtId="168" fontId="0" fillId="0" borderId="0" xfId="0" applyNumberFormat="1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5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6" fillId="0" borderId="37" xfId="0" applyNumberFormat="1" applyFont="1" applyBorder="1" applyAlignment="1">
      <alignment horizontal="center" vertical="center" wrapText="1"/>
    </xf>
    <xf numFmtId="3" fontId="16" fillId="0" borderId="30" xfId="0" applyNumberFormat="1" applyFont="1" applyBorder="1" applyAlignment="1">
      <alignment horizontal="center" vertical="center" wrapText="1"/>
    </xf>
    <xf numFmtId="3" fontId="12" fillId="0" borderId="37" xfId="0" applyNumberFormat="1" applyFont="1" applyFill="1" applyBorder="1" applyAlignment="1">
      <alignment horizontal="right"/>
    </xf>
    <xf numFmtId="3" fontId="12" fillId="0" borderId="6" xfId="0" applyNumberFormat="1" applyFont="1" applyFill="1" applyBorder="1" applyAlignment="1">
      <alignment horizontal="right"/>
    </xf>
    <xf numFmtId="3" fontId="12" fillId="0" borderId="6" xfId="0" applyNumberFormat="1" applyFont="1" applyBorder="1" applyAlignment="1">
      <alignment horizontal="right"/>
    </xf>
    <xf numFmtId="0" fontId="16" fillId="3" borderId="5" xfId="0" applyFont="1" applyFill="1" applyBorder="1"/>
    <xf numFmtId="0" fontId="16" fillId="3" borderId="29" xfId="0" applyFont="1" applyFill="1" applyBorder="1"/>
    <xf numFmtId="0" fontId="14" fillId="0" borderId="0" xfId="0" applyFont="1" applyFill="1"/>
    <xf numFmtId="3" fontId="11" fillId="3" borderId="4" xfId="0" applyNumberFormat="1" applyFont="1" applyFill="1" applyBorder="1"/>
    <xf numFmtId="0" fontId="16" fillId="3" borderId="0" xfId="0" applyFont="1" applyFill="1" applyBorder="1"/>
    <xf numFmtId="0" fontId="12" fillId="0" borderId="0" xfId="0" applyFont="1" applyFill="1"/>
    <xf numFmtId="3" fontId="14" fillId="0" borderId="0" xfId="0" applyNumberFormat="1" applyFont="1" applyFill="1"/>
    <xf numFmtId="0" fontId="17" fillId="0" borderId="0" xfId="0" applyFont="1"/>
    <xf numFmtId="0" fontId="17" fillId="0" borderId="0" xfId="0" applyFont="1" applyAlignment="1">
      <alignment horizontal="right"/>
    </xf>
    <xf numFmtId="3" fontId="17" fillId="0" borderId="0" xfId="0" applyNumberFormat="1" applyFont="1" applyAlignment="1">
      <alignment horizontal="right"/>
    </xf>
    <xf numFmtId="3" fontId="17" fillId="0" borderId="0" xfId="0" applyNumberFormat="1" applyFont="1" applyFill="1" applyAlignment="1">
      <alignment horizontal="right"/>
    </xf>
    <xf numFmtId="3" fontId="12" fillId="0" borderId="37" xfId="0" applyNumberFormat="1" applyFont="1" applyBorder="1" applyAlignment="1">
      <alignment horizontal="right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right" vertical="center" wrapText="1"/>
    </xf>
    <xf numFmtId="3" fontId="12" fillId="0" borderId="36" xfId="0" applyNumberFormat="1" applyFont="1" applyBorder="1" applyAlignment="1">
      <alignment horizontal="right" vertical="center" wrapText="1"/>
    </xf>
    <xf numFmtId="3" fontId="12" fillId="0" borderId="33" xfId="0" applyNumberFormat="1" applyFont="1" applyBorder="1" applyAlignment="1">
      <alignment horizontal="right" vertical="center" wrapText="1"/>
    </xf>
    <xf numFmtId="3" fontId="12" fillId="0" borderId="33" xfId="0" applyNumberFormat="1" applyFont="1" applyFill="1" applyBorder="1" applyAlignment="1">
      <alignment horizontal="right" vertical="center" wrapText="1"/>
    </xf>
    <xf numFmtId="3" fontId="12" fillId="0" borderId="34" xfId="0" applyNumberFormat="1" applyFont="1" applyBorder="1" applyAlignment="1">
      <alignment horizontal="right" vertical="center" wrapText="1"/>
    </xf>
    <xf numFmtId="0" fontId="16" fillId="3" borderId="29" xfId="0" applyFont="1" applyFill="1" applyBorder="1" applyAlignment="1">
      <alignment horizontal="left"/>
    </xf>
    <xf numFmtId="3" fontId="12" fillId="0" borderId="0" xfId="0" applyNumberFormat="1" applyFont="1" applyFill="1"/>
    <xf numFmtId="0" fontId="16" fillId="3" borderId="31" xfId="0" applyFont="1" applyFill="1" applyBorder="1"/>
    <xf numFmtId="0" fontId="16" fillId="3" borderId="0" xfId="0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3" fontId="12" fillId="0" borderId="36" xfId="0" applyNumberFormat="1" applyFont="1" applyFill="1" applyBorder="1" applyAlignment="1">
      <alignment horizontal="right" vertical="center" wrapText="1"/>
    </xf>
    <xf numFmtId="168" fontId="12" fillId="0" borderId="33" xfId="10" applyNumberFormat="1" applyFont="1" applyFill="1" applyBorder="1" applyAlignment="1">
      <alignment horizontal="right" vertical="center" wrapText="1"/>
    </xf>
    <xf numFmtId="0" fontId="11" fillId="0" borderId="33" xfId="0" applyFont="1" applyFill="1" applyBorder="1" applyAlignment="1">
      <alignment horizontal="right" vertical="center" wrapText="1"/>
    </xf>
    <xf numFmtId="3" fontId="12" fillId="0" borderId="35" xfId="0" applyNumberFormat="1" applyFont="1" applyFill="1" applyBorder="1" applyAlignment="1">
      <alignment horizontal="right" vertical="center" wrapText="1"/>
    </xf>
    <xf numFmtId="3" fontId="18" fillId="0" borderId="0" xfId="0" applyNumberFormat="1" applyFont="1"/>
    <xf numFmtId="0" fontId="11" fillId="3" borderId="5" xfId="0" applyFont="1" applyFill="1" applyBorder="1"/>
    <xf numFmtId="0" fontId="11" fillId="3" borderId="29" xfId="0" applyFont="1" applyFill="1" applyBorder="1"/>
    <xf numFmtId="3" fontId="15" fillId="3" borderId="4" xfId="0" applyNumberFormat="1" applyFont="1" applyFill="1" applyBorder="1"/>
    <xf numFmtId="0" fontId="11" fillId="3" borderId="34" xfId="0" applyFont="1" applyFill="1" applyBorder="1"/>
    <xf numFmtId="0" fontId="11" fillId="3" borderId="35" xfId="0" applyFont="1" applyFill="1" applyBorder="1"/>
    <xf numFmtId="0" fontId="12" fillId="0" borderId="0" xfId="13" applyFill="1"/>
    <xf numFmtId="164" fontId="4" fillId="0" borderId="0" xfId="2" applyFont="1" applyFill="1" applyAlignment="1"/>
    <xf numFmtId="164" fontId="21" fillId="0" borderId="0" xfId="2" applyFont="1" applyFill="1" applyAlignment="1"/>
    <xf numFmtId="164" fontId="4" fillId="0" borderId="40" xfId="2" applyFont="1" applyFill="1" applyBorder="1" applyAlignment="1">
      <alignment wrapText="1"/>
    </xf>
    <xf numFmtId="164" fontId="21" fillId="4" borderId="40" xfId="2" applyFont="1" applyFill="1" applyBorder="1" applyAlignment="1">
      <alignment wrapText="1"/>
    </xf>
    <xf numFmtId="164" fontId="21" fillId="4" borderId="40" xfId="2" applyFont="1" applyFill="1" applyBorder="1" applyAlignment="1"/>
    <xf numFmtId="164" fontId="4" fillId="0" borderId="0" xfId="2" applyFont="1" applyFill="1" applyAlignment="1">
      <alignment wrapText="1"/>
    </xf>
    <xf numFmtId="164" fontId="24" fillId="4" borderId="0" xfId="2" applyFont="1" applyFill="1" applyAlignment="1"/>
    <xf numFmtId="0" fontId="13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/>
    <xf numFmtId="170" fontId="15" fillId="0" borderId="37" xfId="0" applyNumberFormat="1" applyFont="1" applyBorder="1"/>
    <xf numFmtId="170" fontId="13" fillId="0" borderId="4" xfId="0" applyNumberFormat="1" applyFont="1" applyBorder="1"/>
    <xf numFmtId="170" fontId="12" fillId="0" borderId="0" xfId="0" applyNumberFormat="1" applyFont="1"/>
    <xf numFmtId="3" fontId="12" fillId="0" borderId="10" xfId="0" applyNumberFormat="1" applyFont="1" applyFill="1" applyBorder="1"/>
    <xf numFmtId="3" fontId="12" fillId="0" borderId="7" xfId="0" applyNumberFormat="1" applyFont="1" applyFill="1" applyBorder="1"/>
    <xf numFmtId="0" fontId="15" fillId="0" borderId="37" xfId="0" applyFont="1" applyBorder="1" applyAlignment="1">
      <alignment wrapText="1"/>
    </xf>
    <xf numFmtId="164" fontId="21" fillId="0" borderId="0" xfId="2" applyFont="1" applyFill="1" applyAlignment="1">
      <alignment horizontal="right"/>
    </xf>
    <xf numFmtId="164" fontId="4" fillId="0" borderId="41" xfId="2" applyFont="1" applyFill="1" applyBorder="1" applyAlignment="1">
      <alignment horizontal="center" vertical="center" wrapText="1"/>
    </xf>
    <xf numFmtId="164" fontId="4" fillId="0" borderId="1" xfId="2" applyFont="1" applyFill="1" applyBorder="1" applyAlignment="1">
      <alignment horizontal="center" vertical="center"/>
    </xf>
    <xf numFmtId="170" fontId="4" fillId="0" borderId="41" xfId="1" applyNumberFormat="1" applyFont="1" applyFill="1" applyBorder="1" applyAlignment="1">
      <alignment horizontal="right" vertical="center"/>
    </xf>
    <xf numFmtId="164" fontId="4" fillId="0" borderId="1" xfId="2" applyFont="1" applyFill="1" applyBorder="1" applyAlignment="1">
      <alignment horizontal="center" vertical="center" wrapText="1"/>
    </xf>
    <xf numFmtId="164" fontId="28" fillId="4" borderId="0" xfId="2" applyFont="1" applyFill="1" applyAlignment="1">
      <alignment wrapText="1"/>
    </xf>
    <xf numFmtId="164" fontId="4" fillId="0" borderId="0" xfId="2" applyFont="1" applyFill="1" applyAlignment="1">
      <alignment horizontal="right"/>
    </xf>
    <xf numFmtId="169" fontId="4" fillId="0" borderId="1" xfId="11" applyNumberFormat="1" applyFont="1" applyFill="1" applyBorder="1" applyAlignment="1">
      <alignment horizontal="right" vertical="center"/>
    </xf>
    <xf numFmtId="170" fontId="28" fillId="4" borderId="40" xfId="2" applyNumberFormat="1" applyFont="1" applyFill="1" applyBorder="1" applyAlignment="1">
      <alignment horizontal="right" vertical="center"/>
    </xf>
    <xf numFmtId="167" fontId="23" fillId="0" borderId="40" xfId="2" applyNumberFormat="1" applyFont="1" applyFill="1" applyBorder="1" applyAlignment="1">
      <alignment horizontal="right"/>
    </xf>
    <xf numFmtId="167" fontId="28" fillId="4" borderId="0" xfId="2" applyNumberFormat="1" applyFont="1" applyFill="1" applyAlignment="1">
      <alignment horizontal="right"/>
    </xf>
    <xf numFmtId="0" fontId="9" fillId="0" borderId="0" xfId="13" applyFont="1" applyFill="1"/>
    <xf numFmtId="0" fontId="30" fillId="0" borderId="0" xfId="0" applyFont="1"/>
    <xf numFmtId="0" fontId="12" fillId="3" borderId="35" xfId="0" applyFont="1" applyFill="1" applyBorder="1"/>
    <xf numFmtId="3" fontId="18" fillId="3" borderId="37" xfId="0" applyNumberFormat="1" applyFont="1" applyFill="1" applyBorder="1"/>
    <xf numFmtId="3" fontId="18" fillId="3" borderId="33" xfId="0" applyNumberFormat="1" applyFont="1" applyFill="1" applyBorder="1"/>
    <xf numFmtId="3" fontId="11" fillId="3" borderId="37" xfId="0" applyNumberFormat="1" applyFont="1" applyFill="1" applyBorder="1" applyAlignment="1">
      <alignment horizontal="right"/>
    </xf>
    <xf numFmtId="3" fontId="11" fillId="3" borderId="30" xfId="0" applyNumberFormat="1" applyFont="1" applyFill="1" applyBorder="1" applyAlignment="1">
      <alignment horizontal="right"/>
    </xf>
    <xf numFmtId="3" fontId="11" fillId="3" borderId="33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/>
    <xf numFmtId="0" fontId="26" fillId="0" borderId="0" xfId="0" applyFont="1"/>
    <xf numFmtId="0" fontId="29" fillId="0" borderId="0" xfId="0" applyFont="1" applyAlignment="1">
      <alignment horizontal="center"/>
    </xf>
    <xf numFmtId="0" fontId="29" fillId="0" borderId="37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6" fillId="0" borderId="37" xfId="0" quotePrefix="1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3" fontId="27" fillId="0" borderId="0" xfId="0" applyNumberFormat="1" applyFont="1"/>
    <xf numFmtId="0" fontId="27" fillId="0" borderId="0" xfId="0" applyFont="1" applyFill="1" applyBorder="1"/>
    <xf numFmtId="3" fontId="26" fillId="0" borderId="0" xfId="0" applyNumberFormat="1" applyFont="1"/>
    <xf numFmtId="0" fontId="26" fillId="0" borderId="0" xfId="0" applyFont="1" applyAlignment="1">
      <alignment horizontal="left"/>
    </xf>
    <xf numFmtId="0" fontId="26" fillId="0" borderId="4" xfId="0" applyFont="1" applyBorder="1"/>
    <xf numFmtId="0" fontId="10" fillId="3" borderId="4" xfId="0" applyFont="1" applyFill="1" applyBorder="1" applyAlignment="1"/>
    <xf numFmtId="3" fontId="10" fillId="3" borderId="4" xfId="0" applyNumberFormat="1" applyFont="1" applyFill="1" applyBorder="1"/>
    <xf numFmtId="0" fontId="9" fillId="3" borderId="13" xfId="0" applyFont="1" applyFill="1" applyBorder="1" applyAlignment="1"/>
    <xf numFmtId="0" fontId="9" fillId="3" borderId="3" xfId="0" applyFont="1" applyFill="1" applyBorder="1"/>
    <xf numFmtId="168" fontId="31" fillId="0" borderId="4" xfId="10" applyNumberFormat="1" applyFont="1" applyBorder="1" applyAlignment="1">
      <alignment horizontal="center" vertical="center" wrapText="1"/>
    </xf>
    <xf numFmtId="168" fontId="31" fillId="0" borderId="3" xfId="10" applyNumberFormat="1" applyFont="1" applyBorder="1" applyAlignment="1">
      <alignment horizontal="center" vertical="center" wrapText="1"/>
    </xf>
    <xf numFmtId="0" fontId="32" fillId="0" borderId="0" xfId="0" applyFont="1"/>
    <xf numFmtId="3" fontId="31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2" fillId="0" borderId="39" xfId="0" applyNumberFormat="1" applyFont="1" applyFill="1" applyBorder="1"/>
    <xf numFmtId="0" fontId="0" fillId="0" borderId="37" xfId="0" applyBorder="1" applyAlignment="1">
      <alignment horizontal="center" vertical="center" wrapText="1"/>
    </xf>
    <xf numFmtId="3" fontId="12" fillId="0" borderId="2" xfId="0" applyNumberFormat="1" applyFont="1" applyFill="1" applyBorder="1"/>
    <xf numFmtId="0" fontId="11" fillId="0" borderId="37" xfId="0" applyFont="1" applyBorder="1" applyAlignment="1">
      <alignment horizontal="center" vertical="center"/>
    </xf>
    <xf numFmtId="3" fontId="6" fillId="0" borderId="0" xfId="0" applyNumberFormat="1" applyFont="1"/>
    <xf numFmtId="0" fontId="0" fillId="0" borderId="16" xfId="0" applyBorder="1"/>
    <xf numFmtId="0" fontId="12" fillId="0" borderId="4" xfId="0" applyFont="1" applyBorder="1"/>
    <xf numFmtId="0" fontId="0" fillId="0" borderId="30" xfId="0" applyBorder="1"/>
    <xf numFmtId="0" fontId="31" fillId="0" borderId="13" xfId="0" applyFont="1" applyBorder="1" applyAlignment="1">
      <alignment horizontal="center" vertical="center" wrapText="1"/>
    </xf>
    <xf numFmtId="0" fontId="33" fillId="0" borderId="0" xfId="0" applyFont="1" applyFill="1"/>
    <xf numFmtId="0" fontId="11" fillId="0" borderId="0" xfId="0" applyFont="1" applyFill="1" applyAlignment="1"/>
    <xf numFmtId="3" fontId="11" fillId="0" borderId="0" xfId="0" applyNumberFormat="1" applyFont="1" applyFill="1"/>
    <xf numFmtId="0" fontId="11" fillId="0" borderId="0" xfId="0" applyFont="1" applyFill="1" applyAlignment="1">
      <alignment horizontal="right"/>
    </xf>
    <xf numFmtId="0" fontId="18" fillId="0" borderId="0" xfId="0" applyFont="1"/>
    <xf numFmtId="3" fontId="12" fillId="0" borderId="39" xfId="0" applyNumberFormat="1" applyFont="1" applyBorder="1"/>
    <xf numFmtId="0" fontId="11" fillId="0" borderId="0" xfId="0" applyFont="1" applyAlignment="1">
      <alignment vertical="center" wrapText="1"/>
    </xf>
    <xf numFmtId="3" fontId="12" fillId="0" borderId="4" xfId="0" applyNumberFormat="1" applyFont="1" applyBorder="1"/>
    <xf numFmtId="3" fontId="11" fillId="0" borderId="33" xfId="0" applyNumberFormat="1" applyFont="1" applyBorder="1"/>
    <xf numFmtId="3" fontId="12" fillId="0" borderId="37" xfId="0" applyNumberFormat="1" applyFont="1" applyBorder="1" applyAlignment="1">
      <alignment horizontal="right" vertical="center"/>
    </xf>
    <xf numFmtId="0" fontId="12" fillId="3" borderId="6" xfId="0" applyFont="1" applyFill="1" applyBorder="1"/>
    <xf numFmtId="0" fontId="16" fillId="3" borderId="6" xfId="0" applyFont="1" applyFill="1" applyBorder="1" applyAlignment="1">
      <alignment horizontal="right"/>
    </xf>
    <xf numFmtId="0" fontId="0" fillId="0" borderId="0" xfId="0" applyAlignment="1">
      <alignment horizontal="center"/>
    </xf>
    <xf numFmtId="164" fontId="21" fillId="0" borderId="0" xfId="2" applyFont="1" applyFill="1" applyAlignment="1">
      <alignment horizontal="center"/>
    </xf>
    <xf numFmtId="0" fontId="11" fillId="0" borderId="0" xfId="0" applyFont="1" applyAlignment="1">
      <alignment horizontal="center"/>
    </xf>
    <xf numFmtId="0" fontId="15" fillId="0" borderId="4" xfId="0" applyFont="1" applyBorder="1" applyAlignment="1">
      <alignment horizontal="center" wrapText="1"/>
    </xf>
    <xf numFmtId="49" fontId="20" fillId="0" borderId="31" xfId="0" quotePrefix="1" applyNumberFormat="1" applyFont="1" applyBorder="1" applyAlignment="1">
      <alignment horizontal="right" wrapText="1"/>
    </xf>
    <xf numFmtId="49" fontId="20" fillId="0" borderId="0" xfId="0" applyNumberFormat="1" applyFont="1" applyBorder="1" applyAlignment="1">
      <alignment horizontal="right" wrapText="1"/>
    </xf>
    <xf numFmtId="49" fontId="20" fillId="0" borderId="32" xfId="0" applyNumberFormat="1" applyFont="1" applyBorder="1" applyAlignment="1">
      <alignment horizontal="right" wrapText="1"/>
    </xf>
    <xf numFmtId="3" fontId="12" fillId="0" borderId="32" xfId="0" applyNumberFormat="1" applyFont="1" applyFill="1" applyBorder="1" applyAlignment="1">
      <alignment horizontal="right" vertical="center" wrapText="1"/>
    </xf>
    <xf numFmtId="168" fontId="12" fillId="0" borderId="30" xfId="10" applyNumberFormat="1" applyFont="1" applyFill="1" applyBorder="1" applyAlignment="1">
      <alignment horizontal="right" vertical="center" wrapText="1"/>
    </xf>
    <xf numFmtId="0" fontId="11" fillId="0" borderId="30" xfId="0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3" fontId="12" fillId="0" borderId="30" xfId="0" applyNumberFormat="1" applyFont="1" applyFill="1" applyBorder="1" applyAlignment="1">
      <alignment horizontal="right" vertical="center" wrapText="1"/>
    </xf>
    <xf numFmtId="0" fontId="17" fillId="0" borderId="31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right" vertical="center" wrapText="1"/>
    </xf>
    <xf numFmtId="3" fontId="12" fillId="0" borderId="32" xfId="0" applyNumberFormat="1" applyFont="1" applyBorder="1" applyAlignment="1">
      <alignment horizontal="right" vertical="center" wrapText="1"/>
    </xf>
    <xf numFmtId="3" fontId="12" fillId="0" borderId="30" xfId="0" applyNumberFormat="1" applyFont="1" applyBorder="1" applyAlignment="1">
      <alignment horizontal="right" vertical="center" wrapText="1"/>
    </xf>
    <xf numFmtId="3" fontId="12" fillId="0" borderId="31" xfId="0" applyNumberFormat="1" applyFont="1" applyBorder="1" applyAlignment="1">
      <alignment horizontal="right" vertical="center" wrapText="1"/>
    </xf>
    <xf numFmtId="0" fontId="17" fillId="0" borderId="34" xfId="0" quotePrefix="1" applyFont="1" applyBorder="1" applyAlignment="1">
      <alignment vertical="center" wrapText="1"/>
    </xf>
    <xf numFmtId="0" fontId="17" fillId="0" borderId="35" xfId="0" quotePrefix="1" applyFont="1" applyBorder="1" applyAlignment="1">
      <alignment vertical="center" wrapText="1"/>
    </xf>
    <xf numFmtId="0" fontId="17" fillId="0" borderId="36" xfId="0" quotePrefix="1" applyFont="1" applyBorder="1" applyAlignment="1">
      <alignment vertical="center" wrapText="1"/>
    </xf>
    <xf numFmtId="3" fontId="12" fillId="0" borderId="33" xfId="0" applyNumberFormat="1" applyFont="1" applyBorder="1" applyAlignment="1">
      <alignment horizontal="right" vertical="center"/>
    </xf>
    <xf numFmtId="168" fontId="12" fillId="0" borderId="30" xfId="10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164" fontId="21" fillId="0" borderId="0" xfId="2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6" fillId="3" borderId="38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/>
    </xf>
    <xf numFmtId="3" fontId="16" fillId="0" borderId="37" xfId="0" applyNumberFormat="1" applyFont="1" applyBorder="1" applyAlignment="1">
      <alignment horizontal="center" vertical="center" wrapText="1"/>
    </xf>
    <xf numFmtId="3" fontId="16" fillId="0" borderId="30" xfId="0" applyNumberFormat="1" applyFont="1" applyBorder="1" applyAlignment="1">
      <alignment horizontal="center" vertical="center" wrapText="1"/>
    </xf>
    <xf numFmtId="3" fontId="16" fillId="0" borderId="37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49" fontId="26" fillId="0" borderId="13" xfId="0" applyNumberFormat="1" applyFont="1" applyFill="1" applyBorder="1" applyAlignment="1">
      <alignment horizontal="center" vertical="center" wrapText="1"/>
    </xf>
    <xf numFmtId="49" fontId="26" fillId="0" borderId="38" xfId="0" applyNumberFormat="1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49" fontId="26" fillId="0" borderId="29" xfId="0" applyNumberFormat="1" applyFont="1" applyFill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/>
    </xf>
    <xf numFmtId="0" fontId="29" fillId="0" borderId="37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wrapText="1"/>
    </xf>
    <xf numFmtId="0" fontId="17" fillId="0" borderId="29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16" fillId="0" borderId="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left"/>
    </xf>
    <xf numFmtId="0" fontId="19" fillId="3" borderId="35" xfId="0" applyFont="1" applyFill="1" applyBorder="1" applyAlignment="1">
      <alignment horizontal="left"/>
    </xf>
    <xf numFmtId="0" fontId="19" fillId="3" borderId="36" xfId="0" applyFont="1" applyFill="1" applyBorder="1" applyAlignment="1">
      <alignment horizontal="left"/>
    </xf>
    <xf numFmtId="49" fontId="20" fillId="0" borderId="34" xfId="0" quotePrefix="1" applyNumberFormat="1" applyFont="1" applyBorder="1" applyAlignment="1">
      <alignment horizontal="right" wrapText="1"/>
    </xf>
    <xf numFmtId="49" fontId="20" fillId="0" borderId="35" xfId="0" applyNumberFormat="1" applyFont="1" applyBorder="1" applyAlignment="1">
      <alignment horizontal="right" wrapText="1"/>
    </xf>
    <xf numFmtId="49" fontId="20" fillId="0" borderId="36" xfId="0" applyNumberFormat="1" applyFont="1" applyBorder="1" applyAlignment="1">
      <alignment horizontal="right" wrapText="1"/>
    </xf>
    <xf numFmtId="0" fontId="11" fillId="0" borderId="35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164" fontId="21" fillId="0" borderId="0" xfId="2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</cellXfs>
  <cellStyles count="20">
    <cellStyle name="Excel Built-in Comma" xfId="1" xr:uid="{00000000-0005-0000-0000-000000000000}"/>
    <cellStyle name="Excel Built-in Normal" xfId="2" xr:uid="{00000000-0005-0000-0000-000001000000}"/>
    <cellStyle name="Ezres" xfId="10" builtinId="3"/>
    <cellStyle name="Ezres 2 2" xfId="14" xr:uid="{A5DBB654-24DB-4F92-99FB-2DA4CDED56D3}"/>
    <cellStyle name="Heading" xfId="3" xr:uid="{00000000-0005-0000-0000-000003000000}"/>
    <cellStyle name="Heading1" xfId="4" xr:uid="{00000000-0005-0000-0000-000004000000}"/>
    <cellStyle name="Normál" xfId="0" builtinId="0"/>
    <cellStyle name="Normál 10" xfId="18" xr:uid="{AE86E67B-9B71-408A-98A9-5AD33FDE58D6}"/>
    <cellStyle name="Normál 14" xfId="16" xr:uid="{C0F6A746-9C52-4A49-8000-47E344D17EBD}"/>
    <cellStyle name="Normál 15" xfId="19" xr:uid="{0E30BD3E-9F82-4BE0-8DD6-2A023D05F92D}"/>
    <cellStyle name="Normál 2" xfId="5" xr:uid="{00000000-0005-0000-0000-000006000000}"/>
    <cellStyle name="Normál 2 2" xfId="6" xr:uid="{00000000-0005-0000-0000-000007000000}"/>
    <cellStyle name="Normál 3" xfId="7" xr:uid="{00000000-0005-0000-0000-000008000000}"/>
    <cellStyle name="Normál 3 2 2" xfId="13" xr:uid="{1B4BC88F-6FC4-4DD7-A518-785E99AF6B69}"/>
    <cellStyle name="Normál 4" xfId="17" xr:uid="{B076FEE9-524F-44B3-84F6-1FBFF11CBE89}"/>
    <cellStyle name="Normál_Hitel2004" xfId="12" xr:uid="{91918DD8-7364-4021-9AE2-F8EB91B57C90}"/>
    <cellStyle name="Pénznem" xfId="11" builtinId="4"/>
    <cellStyle name="Result" xfId="8" xr:uid="{00000000-0005-0000-0000-000009000000}"/>
    <cellStyle name="Result2" xfId="9" xr:uid="{00000000-0005-0000-0000-00000A000000}"/>
    <cellStyle name="Százalék 4" xfId="15" xr:uid="{9E6166DE-C53B-4312-AA9A-6DCE7916A7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4"/>
  <sheetViews>
    <sheetView topLeftCell="A6" workbookViewId="0">
      <selection activeCell="A20" sqref="A20"/>
    </sheetView>
  </sheetViews>
  <sheetFormatPr defaultColWidth="8.625" defaultRowHeight="15" x14ac:dyDescent="0.25"/>
  <cols>
    <col min="1" max="1" width="3.625" style="2" customWidth="1"/>
    <col min="2" max="2" width="61" style="2" bestFit="1" customWidth="1"/>
    <col min="3" max="16384" width="8.625" style="1"/>
  </cols>
  <sheetData>
    <row r="1" spans="1:3" ht="31.5" x14ac:dyDescent="0.25">
      <c r="B1" s="9" t="s">
        <v>9</v>
      </c>
    </row>
    <row r="3" spans="1:3" ht="15.75" x14ac:dyDescent="0.25">
      <c r="A3" s="254" t="s">
        <v>181</v>
      </c>
      <c r="B3" s="254"/>
    </row>
    <row r="4" spans="1:3" x14ac:dyDescent="0.25">
      <c r="A4" s="4"/>
      <c r="B4" s="4"/>
    </row>
    <row r="5" spans="1:3" x14ac:dyDescent="0.25">
      <c r="A5" s="5" t="s">
        <v>0</v>
      </c>
      <c r="B5" s="5" t="s">
        <v>172</v>
      </c>
      <c r="C5" s="2"/>
    </row>
    <row r="6" spans="1:3" x14ac:dyDescent="0.25">
      <c r="A6" s="5"/>
      <c r="B6" s="5"/>
      <c r="C6" s="2"/>
    </row>
    <row r="7" spans="1:3" x14ac:dyDescent="0.25">
      <c r="A7" s="5" t="s">
        <v>16</v>
      </c>
      <c r="B7" s="5" t="s">
        <v>167</v>
      </c>
      <c r="C7" s="2"/>
    </row>
    <row r="8" spans="1:3" x14ac:dyDescent="0.25">
      <c r="A8" s="5"/>
      <c r="B8" s="5"/>
      <c r="C8" s="2"/>
    </row>
    <row r="9" spans="1:3" x14ac:dyDescent="0.25">
      <c r="A9" s="5" t="s">
        <v>17</v>
      </c>
      <c r="B9" s="5" t="s">
        <v>5</v>
      </c>
      <c r="C9" s="2"/>
    </row>
    <row r="10" spans="1:3" x14ac:dyDescent="0.25">
      <c r="A10" s="5"/>
      <c r="B10" s="5"/>
      <c r="C10" s="2"/>
    </row>
    <row r="11" spans="1:3" x14ac:dyDescent="0.25">
      <c r="A11" s="5" t="s">
        <v>18</v>
      </c>
      <c r="B11" s="5" t="s">
        <v>14</v>
      </c>
      <c r="C11" s="2"/>
    </row>
    <row r="12" spans="1:3" x14ac:dyDescent="0.25">
      <c r="A12" s="5"/>
      <c r="B12" s="5"/>
      <c r="C12" s="2"/>
    </row>
    <row r="13" spans="1:3" x14ac:dyDescent="0.25">
      <c r="A13" s="5" t="s">
        <v>19</v>
      </c>
      <c r="B13" s="5" t="s">
        <v>6</v>
      </c>
      <c r="C13" s="2"/>
    </row>
    <row r="14" spans="1:3" x14ac:dyDescent="0.25">
      <c r="A14" s="5"/>
      <c r="B14" s="5"/>
      <c r="C14" s="2"/>
    </row>
    <row r="15" spans="1:3" x14ac:dyDescent="0.25">
      <c r="A15" s="5" t="s">
        <v>20</v>
      </c>
      <c r="B15" s="5" t="s">
        <v>3</v>
      </c>
      <c r="C15" s="2"/>
    </row>
    <row r="16" spans="1:3" x14ac:dyDescent="0.25">
      <c r="A16" s="5"/>
      <c r="B16" s="5"/>
      <c r="C16" s="2"/>
    </row>
    <row r="17" spans="1:3" x14ac:dyDescent="0.25">
      <c r="A17" s="5" t="s">
        <v>21</v>
      </c>
      <c r="B17" s="223" t="s">
        <v>85</v>
      </c>
      <c r="C17" s="223"/>
    </row>
    <row r="18" spans="1:3" x14ac:dyDescent="0.25">
      <c r="A18" s="5"/>
      <c r="B18" s="4"/>
      <c r="C18" s="2"/>
    </row>
    <row r="19" spans="1:3" x14ac:dyDescent="0.25">
      <c r="A19" s="5" t="s">
        <v>22</v>
      </c>
      <c r="B19" s="5" t="s">
        <v>15</v>
      </c>
      <c r="C19" s="2"/>
    </row>
    <row r="20" spans="1:3" x14ac:dyDescent="0.25">
      <c r="A20" s="5"/>
      <c r="B20" s="4"/>
      <c r="C20" s="2"/>
    </row>
    <row r="21" spans="1:3" x14ac:dyDescent="0.25">
      <c r="A21" s="5"/>
      <c r="B21" s="6"/>
      <c r="C21" s="2"/>
    </row>
    <row r="22" spans="1:3" x14ac:dyDescent="0.25">
      <c r="A22" s="5"/>
      <c r="C22" s="2"/>
    </row>
    <row r="23" spans="1:3" x14ac:dyDescent="0.25">
      <c r="A23" s="5"/>
      <c r="B23" s="6"/>
      <c r="C23" s="2"/>
    </row>
    <row r="24" spans="1:3" x14ac:dyDescent="0.25">
      <c r="A24" s="5"/>
      <c r="C24" s="2"/>
    </row>
    <row r="25" spans="1:3" x14ac:dyDescent="0.25">
      <c r="A25" s="5"/>
      <c r="B25" s="6"/>
      <c r="C25" s="2"/>
    </row>
    <row r="26" spans="1:3" x14ac:dyDescent="0.25">
      <c r="A26" s="5"/>
      <c r="C26" s="2"/>
    </row>
    <row r="27" spans="1:3" x14ac:dyDescent="0.25">
      <c r="A27" s="5"/>
      <c r="B27" s="6"/>
      <c r="C27" s="2"/>
    </row>
    <row r="28" spans="1:3" x14ac:dyDescent="0.25">
      <c r="A28" s="5"/>
      <c r="C28" s="2"/>
    </row>
    <row r="29" spans="1:3" x14ac:dyDescent="0.25">
      <c r="A29" s="5"/>
      <c r="B29" s="7"/>
      <c r="C29" s="7"/>
    </row>
    <row r="30" spans="1:3" x14ac:dyDescent="0.25">
      <c r="A30" s="5"/>
      <c r="C30" s="2"/>
    </row>
    <row r="31" spans="1:3" x14ac:dyDescent="0.25">
      <c r="A31" s="5"/>
      <c r="B31" s="6"/>
      <c r="C31" s="2"/>
    </row>
    <row r="32" spans="1:3" x14ac:dyDescent="0.25">
      <c r="A32" s="5"/>
      <c r="C32" s="2"/>
    </row>
    <row r="33" spans="1:3" x14ac:dyDescent="0.25">
      <c r="A33" s="5"/>
      <c r="B33" s="6"/>
      <c r="C33" s="2"/>
    </row>
    <row r="34" spans="1:3" x14ac:dyDescent="0.25">
      <c r="A34" s="5"/>
      <c r="C34" s="2"/>
    </row>
    <row r="35" spans="1:3" x14ac:dyDescent="0.25">
      <c r="A35" s="5"/>
      <c r="B35" s="8"/>
      <c r="C35" s="8"/>
    </row>
    <row r="36" spans="1:3" x14ac:dyDescent="0.25">
      <c r="A36" s="5"/>
      <c r="B36" s="8"/>
      <c r="C36" s="8"/>
    </row>
    <row r="37" spans="1:3" x14ac:dyDescent="0.25">
      <c r="A37" s="5"/>
      <c r="B37" s="8"/>
      <c r="C37" s="8"/>
    </row>
    <row r="38" spans="1:3" x14ac:dyDescent="0.25">
      <c r="A38" s="5"/>
      <c r="C38" s="2"/>
    </row>
    <row r="39" spans="1:3" x14ac:dyDescent="0.25">
      <c r="A39" s="5"/>
      <c r="B39" s="8"/>
      <c r="C39" s="2"/>
    </row>
    <row r="40" spans="1:3" x14ac:dyDescent="0.25">
      <c r="A40" s="5"/>
      <c r="C40" s="2"/>
    </row>
    <row r="41" spans="1:3" x14ac:dyDescent="0.25">
      <c r="A41" s="5"/>
      <c r="B41" s="8"/>
      <c r="C41" s="2"/>
    </row>
    <row r="42" spans="1:3" x14ac:dyDescent="0.25">
      <c r="C42" s="2"/>
    </row>
    <row r="43" spans="1:3" x14ac:dyDescent="0.25">
      <c r="C43" s="2"/>
    </row>
    <row r="44" spans="1:3" x14ac:dyDescent="0.25">
      <c r="C44" s="2"/>
    </row>
  </sheetData>
  <mergeCells count="1">
    <mergeCell ref="A3:B3"/>
  </mergeCells>
  <phoneticPr fontId="0" type="noConversion"/>
  <pageMargins left="1.24015748031496" right="0.70000000000000007" top="1.1437007874015752" bottom="1.1437007874015752" header="0.75000000000000011" footer="0.7500000000000001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45A5-B054-4A54-9E23-EE9C145BF37C}">
  <dimension ref="A1:Z40"/>
  <sheetViews>
    <sheetView topLeftCell="C1" workbookViewId="0">
      <selection activeCell="N31" sqref="N31"/>
    </sheetView>
  </sheetViews>
  <sheetFormatPr defaultRowHeight="14.25" x14ac:dyDescent="0.2"/>
  <cols>
    <col min="1" max="1" width="9.625" customWidth="1"/>
    <col min="2" max="2" width="27" customWidth="1"/>
    <col min="3" max="4" width="12.375" customWidth="1"/>
    <col min="5" max="5" width="12.875" customWidth="1"/>
    <col min="6" max="8" width="12.875" style="2" customWidth="1"/>
    <col min="9" max="9" width="2.5" customWidth="1"/>
    <col min="10" max="10" width="12.125" customWidth="1"/>
    <col min="11" max="11" width="28.625" customWidth="1"/>
    <col min="12" max="12" width="12.625" customWidth="1"/>
    <col min="13" max="13" width="12.125" customWidth="1"/>
    <col min="14" max="14" width="13.125" customWidth="1"/>
    <col min="15" max="17" width="13.125" style="2" customWidth="1"/>
    <col min="18" max="18" width="2.125" customWidth="1"/>
    <col min="19" max="19" width="28.125" customWidth="1"/>
    <col min="20" max="20" width="13.625" customWidth="1"/>
    <col min="21" max="21" width="13.625" style="2" customWidth="1"/>
    <col min="22" max="22" width="2" customWidth="1"/>
    <col min="23" max="23" width="26.5" customWidth="1"/>
    <col min="24" max="24" width="13.875" customWidth="1"/>
    <col min="25" max="25" width="13.625" customWidth="1"/>
  </cols>
  <sheetData>
    <row r="1" spans="1:25" s="2" customFormat="1" x14ac:dyDescent="0.2">
      <c r="B1" s="6" t="s">
        <v>196</v>
      </c>
      <c r="S1" s="6" t="s">
        <v>196</v>
      </c>
      <c r="W1" s="10"/>
      <c r="X1" s="10"/>
    </row>
    <row r="2" spans="1:25" s="2" customFormat="1" x14ac:dyDescent="0.2">
      <c r="W2" s="10"/>
      <c r="X2" s="219" t="s">
        <v>86</v>
      </c>
    </row>
    <row r="3" spans="1:25" s="2" customFormat="1" x14ac:dyDescent="0.2">
      <c r="B3" s="6" t="s">
        <v>23</v>
      </c>
      <c r="D3" s="217" t="s">
        <v>165</v>
      </c>
      <c r="K3" s="133"/>
      <c r="L3" s="218"/>
      <c r="M3" s="12"/>
      <c r="N3" s="12"/>
      <c r="O3" s="231"/>
      <c r="P3" s="231"/>
      <c r="Q3" s="231"/>
      <c r="S3" s="6" t="s">
        <v>24</v>
      </c>
      <c r="W3" s="11" t="s">
        <v>25</v>
      </c>
      <c r="X3" s="10"/>
    </row>
    <row r="4" spans="1:25" s="2" customFormat="1" ht="15" thickBot="1" x14ac:dyDescent="0.25">
      <c r="D4" s="255" t="s">
        <v>26</v>
      </c>
      <c r="E4" s="255"/>
      <c r="F4" s="229"/>
      <c r="G4" s="252" t="s">
        <v>194</v>
      </c>
      <c r="H4" s="229"/>
      <c r="I4" s="13"/>
      <c r="M4" s="255" t="s">
        <v>26</v>
      </c>
      <c r="N4" s="255"/>
      <c r="O4" s="229"/>
      <c r="P4" s="252" t="s">
        <v>195</v>
      </c>
      <c r="Q4" s="229"/>
      <c r="W4" s="10"/>
      <c r="X4" s="10"/>
    </row>
    <row r="5" spans="1:25" s="2" customFormat="1" ht="43.5" thickBot="1" x14ac:dyDescent="0.25">
      <c r="A5" s="211" t="s">
        <v>4</v>
      </c>
      <c r="B5" s="207" t="s">
        <v>27</v>
      </c>
      <c r="C5" s="205" t="s">
        <v>28</v>
      </c>
      <c r="D5" s="206" t="s">
        <v>29</v>
      </c>
      <c r="E5" s="209" t="s">
        <v>30</v>
      </c>
      <c r="F5" s="205" t="s">
        <v>185</v>
      </c>
      <c r="G5" s="206" t="s">
        <v>29</v>
      </c>
      <c r="H5" s="209" t="s">
        <v>30</v>
      </c>
      <c r="I5" s="17"/>
      <c r="J5" s="14" t="s">
        <v>4</v>
      </c>
      <c r="K5" s="15" t="s">
        <v>31</v>
      </c>
      <c r="L5" s="16" t="s">
        <v>28</v>
      </c>
      <c r="M5" s="206" t="s">
        <v>29</v>
      </c>
      <c r="N5" s="209" t="s">
        <v>30</v>
      </c>
      <c r="O5" s="16" t="s">
        <v>185</v>
      </c>
      <c r="P5" s="206" t="s">
        <v>29</v>
      </c>
      <c r="Q5" s="209" t="s">
        <v>30</v>
      </c>
      <c r="S5" s="18" t="s">
        <v>27</v>
      </c>
      <c r="T5" s="16"/>
      <c r="U5" s="16"/>
      <c r="W5" s="18" t="s">
        <v>27</v>
      </c>
      <c r="X5" s="16"/>
      <c r="Y5" s="16"/>
    </row>
    <row r="6" spans="1:25" s="2" customFormat="1" ht="15" thickBot="1" x14ac:dyDescent="0.25">
      <c r="A6" s="76" t="s">
        <v>32</v>
      </c>
      <c r="B6" s="20" t="s">
        <v>162</v>
      </c>
      <c r="C6" s="21">
        <f>'Működési bevételek'!E12</f>
        <v>455088698</v>
      </c>
      <c r="D6" s="208">
        <f>C6-E6</f>
        <v>455088698</v>
      </c>
      <c r="E6" s="210">
        <v>0</v>
      </c>
      <c r="F6" s="21">
        <f>'Működési bevételek'!E13</f>
        <v>455088698</v>
      </c>
      <c r="G6" s="208">
        <f>F6-H6</f>
        <v>455088698</v>
      </c>
      <c r="H6" s="210">
        <v>0</v>
      </c>
      <c r="I6" s="22"/>
      <c r="J6" s="19" t="s">
        <v>34</v>
      </c>
      <c r="K6" s="29" t="s">
        <v>163</v>
      </c>
      <c r="L6" s="23">
        <f>'Működési kiadások'!M12</f>
        <v>1225646236</v>
      </c>
      <c r="M6" s="222">
        <f>L6-N6</f>
        <v>1120735206</v>
      </c>
      <c r="N6" s="224">
        <f>'Működési kiadások'!M14</f>
        <v>104911030</v>
      </c>
      <c r="O6" s="23">
        <f>'Működési kiadások'!M16</f>
        <v>1065646236</v>
      </c>
      <c r="P6" s="222">
        <f>O6-Q6</f>
        <v>890735206</v>
      </c>
      <c r="Q6" s="224">
        <f>'Működési kiadások'!M18</f>
        <v>174911030</v>
      </c>
      <c r="R6" s="24"/>
      <c r="S6" s="19" t="s">
        <v>33</v>
      </c>
      <c r="T6" s="25">
        <f>C6</f>
        <v>455088698</v>
      </c>
      <c r="U6" s="25">
        <f>F6</f>
        <v>455088698</v>
      </c>
      <c r="V6" s="26"/>
      <c r="W6" s="27" t="s">
        <v>35</v>
      </c>
      <c r="X6" s="28">
        <f>C12</f>
        <v>0</v>
      </c>
      <c r="Y6" s="28">
        <f>D12</f>
        <v>0</v>
      </c>
    </row>
    <row r="7" spans="1:25" s="2" customFormat="1" ht="15" thickBot="1" x14ac:dyDescent="0.25">
      <c r="A7" s="19" t="s">
        <v>11</v>
      </c>
      <c r="B7" s="20" t="s">
        <v>36</v>
      </c>
      <c r="C7" s="21">
        <f>'Működési bevételek'!H12</f>
        <v>18432280</v>
      </c>
      <c r="D7" s="21">
        <f>C7-E7</f>
        <v>18432280</v>
      </c>
      <c r="E7" s="162">
        <v>0</v>
      </c>
      <c r="F7" s="21">
        <f>'Működési bevételek'!H13</f>
        <v>18432280</v>
      </c>
      <c r="G7" s="21">
        <f>F7-H7</f>
        <v>18432280</v>
      </c>
      <c r="H7" s="162">
        <v>0</v>
      </c>
      <c r="I7" s="22"/>
      <c r="J7" s="19"/>
      <c r="K7" s="15" t="s">
        <v>38</v>
      </c>
      <c r="L7" s="32">
        <f>SUM(L6:L6)</f>
        <v>1225646236</v>
      </c>
      <c r="M7" s="32">
        <f t="shared" ref="M7:N7" si="0">SUM(M6:M6)</f>
        <v>1120735206</v>
      </c>
      <c r="N7" s="32">
        <f t="shared" si="0"/>
        <v>104911030</v>
      </c>
      <c r="O7" s="32">
        <f>SUM(O6:O6)</f>
        <v>1065646236</v>
      </c>
      <c r="P7" s="32">
        <f t="shared" ref="P7:Q7" si="1">SUM(P6:P6)</f>
        <v>890735206</v>
      </c>
      <c r="Q7" s="32">
        <f t="shared" si="1"/>
        <v>174911030</v>
      </c>
      <c r="R7" s="24"/>
      <c r="S7" s="19" t="s">
        <v>36</v>
      </c>
      <c r="T7" s="25">
        <f t="shared" ref="T7:T8" si="2">C7</f>
        <v>18432280</v>
      </c>
      <c r="U7" s="25">
        <f>F7</f>
        <v>18432280</v>
      </c>
      <c r="V7" s="26"/>
      <c r="W7" s="19" t="s">
        <v>37</v>
      </c>
      <c r="X7" s="25">
        <f>C13</f>
        <v>28489000</v>
      </c>
      <c r="Y7" s="25">
        <f>F13</f>
        <v>28489000</v>
      </c>
    </row>
    <row r="8" spans="1:25" s="2" customFormat="1" ht="27" customHeight="1" thickBot="1" x14ac:dyDescent="0.25">
      <c r="A8" s="19" t="s">
        <v>177</v>
      </c>
      <c r="B8" s="31" t="s">
        <v>178</v>
      </c>
      <c r="C8" s="21">
        <f>'Működési bevételek'!I12</f>
        <v>70000000</v>
      </c>
      <c r="D8" s="21">
        <v>0</v>
      </c>
      <c r="E8" s="162">
        <f>C8</f>
        <v>70000000</v>
      </c>
      <c r="F8" s="21">
        <f>'Működési bevételek'!I13</f>
        <v>70000000</v>
      </c>
      <c r="G8" s="21">
        <v>0</v>
      </c>
      <c r="H8" s="162">
        <f>F8</f>
        <v>70000000</v>
      </c>
      <c r="I8" s="22"/>
      <c r="J8" s="33" t="s">
        <v>43</v>
      </c>
      <c r="K8" s="15" t="s">
        <v>3</v>
      </c>
      <c r="L8" s="34">
        <f>'Felhalmozási kiadások'!J12</f>
        <v>184758274</v>
      </c>
      <c r="M8" s="35">
        <f>L8-N8</f>
        <v>0</v>
      </c>
      <c r="N8" s="36">
        <f>'Felhalmozási kiadások'!J14</f>
        <v>184758274</v>
      </c>
      <c r="O8" s="34">
        <f>'Felhalmozási kiadások'!J15</f>
        <v>344758274</v>
      </c>
      <c r="P8" s="35">
        <f>O8-Q8</f>
        <v>160000000</v>
      </c>
      <c r="Q8" s="36">
        <f>'Felhalmozási kiadások'!J17</f>
        <v>184758274</v>
      </c>
      <c r="R8" s="24"/>
      <c r="S8" s="19" t="s">
        <v>39</v>
      </c>
      <c r="T8" s="25">
        <f t="shared" si="2"/>
        <v>70000000</v>
      </c>
      <c r="U8" s="25">
        <f>F8</f>
        <v>70000000</v>
      </c>
      <c r="V8" s="26"/>
      <c r="W8" s="19" t="s">
        <v>40</v>
      </c>
      <c r="X8" s="25">
        <f>C14</f>
        <v>0</v>
      </c>
      <c r="Y8" s="25">
        <f>D14</f>
        <v>0</v>
      </c>
    </row>
    <row r="9" spans="1:25" s="2" customFormat="1" x14ac:dyDescent="0.2">
      <c r="A9" s="19" t="s">
        <v>41</v>
      </c>
      <c r="B9" s="20" t="s">
        <v>42</v>
      </c>
      <c r="C9" s="21">
        <f>'Működési bevételek'!F8</f>
        <v>0</v>
      </c>
      <c r="D9" s="21">
        <f>C9</f>
        <v>0</v>
      </c>
      <c r="E9" s="162">
        <f>C9-D9</f>
        <v>0</v>
      </c>
      <c r="F9" s="21">
        <f>'Működési bevételek'!I8</f>
        <v>0</v>
      </c>
      <c r="G9" s="21">
        <f>F9</f>
        <v>0</v>
      </c>
      <c r="H9" s="162">
        <f>F9-G9</f>
        <v>0</v>
      </c>
      <c r="I9" s="22"/>
      <c r="J9" s="33"/>
      <c r="K9" s="20" t="s">
        <v>45</v>
      </c>
      <c r="L9" s="41"/>
      <c r="M9" s="42"/>
      <c r="N9" s="43"/>
      <c r="O9" s="41"/>
      <c r="P9" s="42"/>
      <c r="Q9" s="43"/>
      <c r="R9" s="24"/>
      <c r="S9" s="19" t="s">
        <v>8</v>
      </c>
      <c r="T9" s="25">
        <f>C9+C21</f>
        <v>0</v>
      </c>
      <c r="U9" s="25">
        <f>D9+D21</f>
        <v>0</v>
      </c>
      <c r="V9" s="26"/>
      <c r="W9" s="37" t="s">
        <v>44</v>
      </c>
      <c r="X9" s="38">
        <v>0</v>
      </c>
      <c r="Y9" s="38">
        <v>0</v>
      </c>
    </row>
    <row r="10" spans="1:25" s="2" customFormat="1" ht="26.25" thickBot="1" x14ac:dyDescent="0.25">
      <c r="A10" s="37" t="s">
        <v>46</v>
      </c>
      <c r="B10" s="51" t="s">
        <v>47</v>
      </c>
      <c r="C10" s="40">
        <v>0</v>
      </c>
      <c r="D10" s="40">
        <f>C10-E10</f>
        <v>0</v>
      </c>
      <c r="E10" s="70">
        <v>0</v>
      </c>
      <c r="F10" s="40">
        <v>0</v>
      </c>
      <c r="G10" s="40">
        <f>F10-H10</f>
        <v>0</v>
      </c>
      <c r="H10" s="70">
        <v>0</v>
      </c>
      <c r="I10" s="22"/>
      <c r="J10" s="33" t="s">
        <v>48</v>
      </c>
      <c r="K10" s="20" t="s">
        <v>49</v>
      </c>
      <c r="L10" s="23">
        <v>0</v>
      </c>
      <c r="M10" s="23">
        <f>L10</f>
        <v>0</v>
      </c>
      <c r="N10" s="46">
        <v>0</v>
      </c>
      <c r="O10" s="23">
        <v>0</v>
      </c>
      <c r="P10" s="23">
        <f>O10</f>
        <v>0</v>
      </c>
      <c r="Q10" s="46">
        <v>0</v>
      </c>
      <c r="R10" s="24"/>
      <c r="S10" s="37"/>
      <c r="T10" s="38"/>
      <c r="U10" s="38"/>
      <c r="V10" s="26"/>
      <c r="W10" s="37"/>
      <c r="X10" s="38"/>
      <c r="Y10" s="38"/>
    </row>
    <row r="11" spans="1:25" s="2" customFormat="1" ht="26.25" thickBot="1" x14ac:dyDescent="0.25">
      <c r="A11" s="16"/>
      <c r="B11" s="18" t="s">
        <v>52</v>
      </c>
      <c r="C11" s="74">
        <f>SUM(C6:C10)</f>
        <v>543520978</v>
      </c>
      <c r="D11" s="74">
        <f t="shared" ref="D11:E11" si="3">SUM(D6:D10)</f>
        <v>473520978</v>
      </c>
      <c r="E11" s="74">
        <f t="shared" si="3"/>
        <v>70000000</v>
      </c>
      <c r="F11" s="74">
        <f>SUM(F6:F10)</f>
        <v>543520978</v>
      </c>
      <c r="G11" s="74">
        <f t="shared" ref="G11:H11" si="4">SUM(G6:G10)</f>
        <v>473520978</v>
      </c>
      <c r="H11" s="74">
        <f t="shared" si="4"/>
        <v>70000000</v>
      </c>
      <c r="I11" s="22"/>
      <c r="J11" s="19" t="s">
        <v>53</v>
      </c>
      <c r="K11" s="51" t="s">
        <v>54</v>
      </c>
      <c r="L11" s="52">
        <v>0</v>
      </c>
      <c r="M11" s="53">
        <f>L11</f>
        <v>0</v>
      </c>
      <c r="N11" s="30">
        <v>0</v>
      </c>
      <c r="O11" s="52">
        <v>0</v>
      </c>
      <c r="P11" s="53">
        <f>O11</f>
        <v>0</v>
      </c>
      <c r="Q11" s="30">
        <v>0</v>
      </c>
      <c r="R11" s="24"/>
      <c r="S11" s="47" t="s">
        <v>50</v>
      </c>
      <c r="T11" s="48">
        <f>C10</f>
        <v>0</v>
      </c>
      <c r="U11" s="48">
        <f>D10</f>
        <v>0</v>
      </c>
      <c r="V11" s="26"/>
      <c r="W11" s="18" t="s">
        <v>51</v>
      </c>
      <c r="X11" s="49">
        <f>SUM(X6:X10)</f>
        <v>28489000</v>
      </c>
      <c r="Y11" s="49">
        <f>SUM(Y6:Y10)</f>
        <v>28489000</v>
      </c>
    </row>
    <row r="12" spans="1:25" s="2" customFormat="1" ht="26.25" thickBot="1" x14ac:dyDescent="0.25">
      <c r="A12" s="27" t="s">
        <v>56</v>
      </c>
      <c r="B12" s="54" t="s">
        <v>57</v>
      </c>
      <c r="C12" s="55">
        <f>'Felhalmozási bevételek'!E8</f>
        <v>0</v>
      </c>
      <c r="D12" s="55">
        <v>0</v>
      </c>
      <c r="E12" s="161">
        <f>C12-D12</f>
        <v>0</v>
      </c>
      <c r="F12" s="55">
        <f>'Felhalmozási bevételek'!H8</f>
        <v>0</v>
      </c>
      <c r="G12" s="55">
        <v>0</v>
      </c>
      <c r="H12" s="161">
        <f>F12-G12</f>
        <v>0</v>
      </c>
      <c r="I12" s="50"/>
      <c r="J12" s="47" t="s">
        <v>58</v>
      </c>
      <c r="K12" s="56" t="s">
        <v>59</v>
      </c>
      <c r="L12" s="57">
        <v>0</v>
      </c>
      <c r="M12" s="58">
        <f>L12</f>
        <v>0</v>
      </c>
      <c r="N12" s="59">
        <v>0</v>
      </c>
      <c r="O12" s="57">
        <v>0</v>
      </c>
      <c r="P12" s="58">
        <f>O12</f>
        <v>0</v>
      </c>
      <c r="Q12" s="59">
        <v>0</v>
      </c>
      <c r="R12" s="24"/>
      <c r="S12" s="18" t="s">
        <v>52</v>
      </c>
      <c r="T12" s="49">
        <f>SUM(T6:T11)</f>
        <v>543520978</v>
      </c>
      <c r="U12" s="49">
        <f>SUM(U6:U11)</f>
        <v>543520978</v>
      </c>
      <c r="V12" s="26"/>
      <c r="W12" s="18" t="s">
        <v>55</v>
      </c>
      <c r="X12" s="49">
        <f>C17</f>
        <v>156269274</v>
      </c>
      <c r="Y12" s="49">
        <f>F17</f>
        <v>156269274</v>
      </c>
    </row>
    <row r="13" spans="1:25" s="2" customFormat="1" ht="15" thickBot="1" x14ac:dyDescent="0.25">
      <c r="A13" s="19" t="s">
        <v>61</v>
      </c>
      <c r="B13" s="60" t="s">
        <v>37</v>
      </c>
      <c r="C13" s="21">
        <f>'Felhalmozási bevételek'!F14</f>
        <v>28489000</v>
      </c>
      <c r="D13" s="21">
        <v>0</v>
      </c>
      <c r="E13" s="162">
        <f>C13-D13</f>
        <v>28489000</v>
      </c>
      <c r="F13" s="21">
        <f>'Felhalmozási bevételek'!F15</f>
        <v>28489000</v>
      </c>
      <c r="G13" s="21">
        <v>0</v>
      </c>
      <c r="H13" s="162">
        <f>F13-G13</f>
        <v>28489000</v>
      </c>
      <c r="I13" s="22"/>
      <c r="J13" s="24"/>
      <c r="K13" s="61"/>
      <c r="L13" s="62"/>
      <c r="M13" s="62"/>
      <c r="N13" s="63"/>
      <c r="O13" s="62"/>
      <c r="P13" s="62"/>
      <c r="Q13" s="63"/>
      <c r="R13" s="24"/>
      <c r="S13" s="27" t="s">
        <v>60</v>
      </c>
      <c r="T13" s="28">
        <v>0</v>
      </c>
      <c r="U13" s="28">
        <v>0</v>
      </c>
      <c r="V13" s="26"/>
      <c r="W13" s="18" t="s">
        <v>7</v>
      </c>
      <c r="X13" s="49">
        <f>SUM(X11:X12)</f>
        <v>184758274</v>
      </c>
      <c r="Y13" s="49">
        <f>SUM(Y11:Y12)</f>
        <v>184758274</v>
      </c>
    </row>
    <row r="14" spans="1:25" s="2" customFormat="1" ht="26.25" thickBot="1" x14ac:dyDescent="0.25">
      <c r="A14" s="37" t="s">
        <v>63</v>
      </c>
      <c r="B14" s="20" t="s">
        <v>40</v>
      </c>
      <c r="C14" s="21">
        <f>'Felhalmozási bevételek'!G8</f>
        <v>0</v>
      </c>
      <c r="D14" s="21">
        <f>C14-E14</f>
        <v>0</v>
      </c>
      <c r="E14" s="162">
        <v>0</v>
      </c>
      <c r="F14" s="21">
        <f>'Felhalmozási bevételek'!J8</f>
        <v>0</v>
      </c>
      <c r="G14" s="21">
        <f>F14-H14</f>
        <v>0</v>
      </c>
      <c r="H14" s="162">
        <v>0</v>
      </c>
      <c r="I14" s="22"/>
      <c r="J14" s="24"/>
      <c r="K14" s="66"/>
      <c r="L14" s="67"/>
      <c r="M14" s="67"/>
      <c r="N14" s="68"/>
      <c r="O14" s="67"/>
      <c r="P14" s="67"/>
      <c r="Q14" s="68"/>
      <c r="R14" s="24"/>
      <c r="S14" s="64" t="s">
        <v>62</v>
      </c>
      <c r="T14" s="65">
        <v>682125258</v>
      </c>
      <c r="U14" s="65">
        <v>522125258</v>
      </c>
      <c r="V14" s="26"/>
      <c r="W14" s="19"/>
      <c r="X14" s="28"/>
      <c r="Y14" s="28"/>
    </row>
    <row r="15" spans="1:25" s="2" customFormat="1" ht="15" thickBot="1" x14ac:dyDescent="0.25">
      <c r="A15" s="16"/>
      <c r="B15" s="15" t="s">
        <v>67</v>
      </c>
      <c r="C15" s="34">
        <f>SUM(C12:C14)</f>
        <v>28489000</v>
      </c>
      <c r="D15" s="34">
        <f t="shared" ref="D15:E15" si="5">SUM(D12:D14)</f>
        <v>0</v>
      </c>
      <c r="E15" s="74">
        <f t="shared" si="5"/>
        <v>28489000</v>
      </c>
      <c r="F15" s="34">
        <f>SUM(F12:F14)</f>
        <v>28489000</v>
      </c>
      <c r="G15" s="34">
        <f t="shared" ref="G15:H15" si="6">SUM(G12:G14)</f>
        <v>0</v>
      </c>
      <c r="H15" s="74">
        <f t="shared" si="6"/>
        <v>28489000</v>
      </c>
      <c r="I15" s="22"/>
      <c r="J15" s="24"/>
      <c r="K15" s="66"/>
      <c r="L15" s="67"/>
      <c r="M15" s="67"/>
      <c r="N15" s="68"/>
      <c r="O15" s="67"/>
      <c r="P15" s="67"/>
      <c r="Q15" s="68"/>
      <c r="R15" s="24"/>
      <c r="S15" s="18" t="s">
        <v>64</v>
      </c>
      <c r="T15" s="49">
        <f>T12+T14</f>
        <v>1225646236</v>
      </c>
      <c r="U15" s="49">
        <f>U12+U14</f>
        <v>1065646236</v>
      </c>
      <c r="V15" s="26"/>
      <c r="W15" s="69" t="s">
        <v>65</v>
      </c>
      <c r="X15" s="70">
        <f>C19</f>
        <v>0</v>
      </c>
      <c r="Y15" s="70">
        <f>D19</f>
        <v>0</v>
      </c>
    </row>
    <row r="16" spans="1:25" s="2" customFormat="1" ht="15" thickBot="1" x14ac:dyDescent="0.25">
      <c r="A16" s="27" t="s">
        <v>12</v>
      </c>
      <c r="B16" s="39" t="s">
        <v>68</v>
      </c>
      <c r="C16" s="40">
        <f>'Működési bevételek'!K12</f>
        <v>682125258</v>
      </c>
      <c r="D16" s="21">
        <f>C16-E16</f>
        <v>647214228</v>
      </c>
      <c r="E16" s="162">
        <v>34911030</v>
      </c>
      <c r="F16" s="40">
        <f>'Működési bevételek'!K10+'Működési bevételek'!K11</f>
        <v>682125258</v>
      </c>
      <c r="G16" s="21">
        <f>F16-H16</f>
        <v>577214228</v>
      </c>
      <c r="H16" s="162">
        <f>34911030+70000000</f>
        <v>104911030</v>
      </c>
      <c r="I16" s="22"/>
      <c r="J16" s="75"/>
      <c r="K16" s="66"/>
      <c r="L16" s="67"/>
      <c r="M16" s="67"/>
      <c r="N16" s="68"/>
      <c r="O16" s="67"/>
      <c r="P16" s="67"/>
      <c r="Q16" s="68"/>
      <c r="R16" s="24"/>
      <c r="S16" s="71" t="s">
        <v>31</v>
      </c>
      <c r="T16" s="72"/>
      <c r="U16" s="72"/>
      <c r="V16" s="26"/>
      <c r="W16" s="73" t="s">
        <v>66</v>
      </c>
      <c r="X16" s="74">
        <f>SUM(X14:X15)</f>
        <v>0</v>
      </c>
      <c r="Y16" s="74">
        <f>SUM(Y14:Y15)</f>
        <v>0</v>
      </c>
    </row>
    <row r="17" spans="1:26" s="2" customFormat="1" ht="39" thickBot="1" x14ac:dyDescent="0.25">
      <c r="A17" s="37" t="s">
        <v>69</v>
      </c>
      <c r="B17" s="51" t="s">
        <v>70</v>
      </c>
      <c r="C17" s="45">
        <f>'Felhalmozási bevételek'!H14</f>
        <v>156269274</v>
      </c>
      <c r="D17" s="40">
        <v>0</v>
      </c>
      <c r="E17" s="70">
        <v>156269274</v>
      </c>
      <c r="F17" s="45">
        <f>'Felhalmozási bevételek'!H15</f>
        <v>156269274</v>
      </c>
      <c r="G17" s="40">
        <v>0</v>
      </c>
      <c r="H17" s="70">
        <f>F17</f>
        <v>156269274</v>
      </c>
      <c r="I17" s="50"/>
      <c r="J17" s="75"/>
      <c r="K17" s="66"/>
      <c r="L17" s="67"/>
      <c r="M17" s="67"/>
      <c r="N17" s="68"/>
      <c r="O17" s="67"/>
      <c r="P17" s="67"/>
      <c r="Q17" s="68"/>
      <c r="R17" s="24"/>
      <c r="S17" s="78" t="s">
        <v>163</v>
      </c>
      <c r="T17" s="48">
        <f>'Működési kiadások'!M12</f>
        <v>1225646236</v>
      </c>
      <c r="U17" s="48">
        <f>O6</f>
        <v>1065646236</v>
      </c>
      <c r="V17" s="26"/>
      <c r="W17" s="77" t="s">
        <v>10</v>
      </c>
      <c r="X17" s="74">
        <v>0</v>
      </c>
      <c r="Y17" s="74">
        <v>160000000</v>
      </c>
    </row>
    <row r="18" spans="1:26" s="2" customFormat="1" ht="15" thickBot="1" x14ac:dyDescent="0.25">
      <c r="A18" s="16"/>
      <c r="B18" s="15" t="s">
        <v>7</v>
      </c>
      <c r="C18" s="34">
        <f>C11+C16+C15+C17</f>
        <v>1410404510</v>
      </c>
      <c r="D18" s="34">
        <f t="shared" ref="D18:E18" si="7">D11+D16+D15+D17</f>
        <v>1120735206</v>
      </c>
      <c r="E18" s="74">
        <f t="shared" si="7"/>
        <v>289669304</v>
      </c>
      <c r="F18" s="34">
        <f>F11+F16+F15+F17</f>
        <v>1410404510</v>
      </c>
      <c r="G18" s="34">
        <f t="shared" ref="G18:H18" si="8">G11+G16+G15+G17</f>
        <v>1050735206</v>
      </c>
      <c r="H18" s="74">
        <f t="shared" si="8"/>
        <v>359669304</v>
      </c>
      <c r="I18" s="22"/>
      <c r="J18" s="24"/>
      <c r="K18" s="66"/>
      <c r="L18" s="67"/>
      <c r="M18" s="67"/>
      <c r="N18" s="68"/>
      <c r="O18" s="67"/>
      <c r="P18" s="67"/>
      <c r="Q18" s="68"/>
      <c r="R18" s="24"/>
      <c r="S18" s="18" t="s">
        <v>38</v>
      </c>
      <c r="T18" s="49">
        <f>SUM(T17:T17)</f>
        <v>1225646236</v>
      </c>
      <c r="U18" s="49">
        <f>SUM(U17:U17)</f>
        <v>1065646236</v>
      </c>
      <c r="V18" s="26"/>
      <c r="W18" s="214"/>
      <c r="X18" s="38"/>
      <c r="Y18" s="38"/>
    </row>
    <row r="19" spans="1:26" s="2" customFormat="1" ht="15" thickBot="1" x14ac:dyDescent="0.25">
      <c r="A19" s="27" t="s">
        <v>72</v>
      </c>
      <c r="B19" s="20" t="s">
        <v>73</v>
      </c>
      <c r="C19" s="21">
        <v>0</v>
      </c>
      <c r="D19" s="21">
        <f>C19</f>
        <v>0</v>
      </c>
      <c r="E19" s="161">
        <v>0</v>
      </c>
      <c r="F19" s="21">
        <v>0</v>
      </c>
      <c r="G19" s="21">
        <f>F19</f>
        <v>0</v>
      </c>
      <c r="H19" s="161">
        <v>0</v>
      </c>
      <c r="I19" s="22"/>
      <c r="J19" s="75"/>
      <c r="K19" s="66"/>
      <c r="L19" s="67"/>
      <c r="M19" s="67"/>
      <c r="N19" s="68"/>
      <c r="O19" s="67"/>
      <c r="P19" s="67"/>
      <c r="Q19" s="68"/>
      <c r="R19" s="24"/>
      <c r="S19" s="79"/>
      <c r="T19" s="65"/>
      <c r="U19" s="65"/>
      <c r="V19" s="26"/>
      <c r="W19" s="18" t="s">
        <v>71</v>
      </c>
      <c r="X19" s="49">
        <f>'Felhalmozási kiadások'!J12</f>
        <v>184758274</v>
      </c>
      <c r="Y19" s="49">
        <f>O8</f>
        <v>344758274</v>
      </c>
      <c r="Z19" s="10"/>
    </row>
    <row r="20" spans="1:26" s="2" customFormat="1" ht="15" thickBot="1" x14ac:dyDescent="0.25">
      <c r="A20" s="19" t="s">
        <v>75</v>
      </c>
      <c r="B20" s="20" t="s">
        <v>76</v>
      </c>
      <c r="C20" s="21">
        <v>0</v>
      </c>
      <c r="D20" s="21"/>
      <c r="E20" s="161"/>
      <c r="F20" s="21">
        <v>0</v>
      </c>
      <c r="G20" s="21"/>
      <c r="H20" s="161"/>
      <c r="I20" s="50"/>
      <c r="J20" s="24"/>
      <c r="K20" s="80"/>
      <c r="L20" s="81"/>
      <c r="M20" s="81"/>
      <c r="N20" s="82"/>
      <c r="O20" s="81"/>
      <c r="P20" s="81"/>
      <c r="Q20" s="82"/>
      <c r="R20" s="24"/>
      <c r="S20" s="18" t="s">
        <v>74</v>
      </c>
      <c r="T20" s="49">
        <v>0</v>
      </c>
      <c r="U20" s="49">
        <v>0</v>
      </c>
      <c r="V20" s="26"/>
      <c r="W20" s="19"/>
      <c r="X20" s="28"/>
      <c r="Y20" s="28"/>
    </row>
    <row r="21" spans="1:26" s="2" customFormat="1" ht="15" thickBot="1" x14ac:dyDescent="0.25">
      <c r="A21" s="19" t="s">
        <v>77</v>
      </c>
      <c r="B21" s="31" t="s">
        <v>78</v>
      </c>
      <c r="C21" s="21">
        <v>0</v>
      </c>
      <c r="D21" s="21">
        <f>C21</f>
        <v>0</v>
      </c>
      <c r="E21" s="161">
        <v>0</v>
      </c>
      <c r="F21" s="21">
        <v>0</v>
      </c>
      <c r="G21" s="21">
        <f>F21</f>
        <v>0</v>
      </c>
      <c r="H21" s="161">
        <v>0</v>
      </c>
      <c r="I21" s="22"/>
      <c r="J21" s="24"/>
      <c r="K21" s="80"/>
      <c r="L21" s="81"/>
      <c r="M21" s="81"/>
      <c r="N21" s="82"/>
      <c r="O21" s="81"/>
      <c r="P21" s="81"/>
      <c r="Q21" s="82"/>
      <c r="R21" s="24"/>
      <c r="S21" s="79"/>
      <c r="T21" s="65"/>
      <c r="U21" s="65"/>
      <c r="V21" s="26"/>
      <c r="W21" s="19"/>
      <c r="X21" s="25"/>
      <c r="Y21" s="25"/>
    </row>
    <row r="22" spans="1:26" s="2" customFormat="1" ht="15" thickBot="1" x14ac:dyDescent="0.25">
      <c r="A22" s="213"/>
      <c r="B22" s="44"/>
      <c r="C22" s="45"/>
      <c r="D22" s="45"/>
      <c r="E22" s="161"/>
      <c r="F22" s="45"/>
      <c r="G22" s="45"/>
      <c r="H22" s="161"/>
      <c r="I22" s="22"/>
      <c r="J22" s="24"/>
      <c r="K22" s="66"/>
      <c r="L22" s="67"/>
      <c r="M22" s="67"/>
      <c r="N22" s="68"/>
      <c r="O22" s="67"/>
      <c r="P22" s="67"/>
      <c r="Q22" s="68"/>
      <c r="R22" s="24"/>
      <c r="S22" s="18" t="s">
        <v>71</v>
      </c>
      <c r="T22" s="49">
        <f>SUM(T18:T21)</f>
        <v>1225646236</v>
      </c>
      <c r="U22" s="49">
        <f>SUM(U18:U21)</f>
        <v>1065646236</v>
      </c>
      <c r="V22" s="26"/>
      <c r="W22" s="37"/>
      <c r="X22" s="38"/>
      <c r="Y22" s="38"/>
    </row>
    <row r="23" spans="1:26" s="2" customFormat="1" ht="15" thickBot="1" x14ac:dyDescent="0.25">
      <c r="A23" s="214" t="s">
        <v>79</v>
      </c>
      <c r="B23" s="15" t="s">
        <v>80</v>
      </c>
      <c r="C23" s="32">
        <f t="shared" ref="C23:H23" si="9">SUM(C19:C22)</f>
        <v>0</v>
      </c>
      <c r="D23" s="32">
        <f t="shared" si="9"/>
        <v>0</v>
      </c>
      <c r="E23" s="49">
        <f t="shared" si="9"/>
        <v>0</v>
      </c>
      <c r="F23" s="32">
        <f t="shared" si="9"/>
        <v>0</v>
      </c>
      <c r="G23" s="32">
        <f t="shared" si="9"/>
        <v>0</v>
      </c>
      <c r="H23" s="49">
        <f t="shared" si="9"/>
        <v>0</v>
      </c>
      <c r="I23" s="22"/>
      <c r="J23" s="24"/>
      <c r="K23" s="83"/>
      <c r="L23" s="67"/>
      <c r="M23" s="67"/>
      <c r="N23" s="68"/>
      <c r="O23" s="67"/>
      <c r="P23" s="67"/>
      <c r="Q23" s="68"/>
      <c r="R23" s="24"/>
      <c r="S23" s="79"/>
      <c r="T23" s="84"/>
      <c r="U23" s="84"/>
      <c r="V23" s="26"/>
      <c r="W23" s="18"/>
      <c r="X23" s="49"/>
      <c r="Y23" s="49"/>
    </row>
    <row r="24" spans="1:26" s="2" customFormat="1" ht="15" thickBot="1" x14ac:dyDescent="0.25">
      <c r="A24" s="16"/>
      <c r="B24" s="15"/>
      <c r="C24" s="32">
        <v>0</v>
      </c>
      <c r="D24" s="32">
        <v>0</v>
      </c>
      <c r="E24" s="49">
        <v>0</v>
      </c>
      <c r="F24" s="32">
        <v>0</v>
      </c>
      <c r="G24" s="32">
        <v>0</v>
      </c>
      <c r="H24" s="49">
        <v>0</v>
      </c>
      <c r="I24" s="22"/>
      <c r="J24" s="24"/>
      <c r="K24" s="66"/>
      <c r="L24" s="67"/>
      <c r="M24" s="67"/>
      <c r="N24" s="68"/>
      <c r="O24" s="67"/>
      <c r="P24" s="67"/>
      <c r="Q24" s="68"/>
      <c r="R24" s="24"/>
      <c r="S24" s="19"/>
      <c r="T24" s="19"/>
      <c r="U24" s="19"/>
      <c r="V24" s="26"/>
      <c r="W24" s="18"/>
      <c r="X24" s="49"/>
      <c r="Y24" s="49"/>
    </row>
    <row r="25" spans="1:26" s="2" customFormat="1" ht="15" thickBot="1" x14ac:dyDescent="0.25">
      <c r="A25" s="215"/>
      <c r="B25" s="15" t="s">
        <v>82</v>
      </c>
      <c r="C25" s="32">
        <f>C24+C23+C18</f>
        <v>1410404510</v>
      </c>
      <c r="D25" s="32">
        <f>D18+D23+D24</f>
        <v>1120735206</v>
      </c>
      <c r="E25" s="49">
        <f>E18+E23+E24</f>
        <v>289669304</v>
      </c>
      <c r="F25" s="32">
        <f>F24+F23+F18</f>
        <v>1410404510</v>
      </c>
      <c r="G25" s="32">
        <f>G18+G23+G24</f>
        <v>1050735206</v>
      </c>
      <c r="H25" s="49">
        <f>H18+H23+H24</f>
        <v>359669304</v>
      </c>
      <c r="I25" s="22"/>
      <c r="J25" s="24"/>
      <c r="K25" s="66"/>
      <c r="L25" s="67"/>
      <c r="M25" s="67"/>
      <c r="N25" s="68"/>
      <c r="O25" s="67"/>
      <c r="P25" s="67"/>
      <c r="Q25" s="68"/>
      <c r="R25" s="24"/>
      <c r="S25" s="19"/>
      <c r="T25" s="19"/>
      <c r="U25" s="19"/>
      <c r="V25" s="26"/>
      <c r="W25" s="18"/>
      <c r="X25" s="49"/>
      <c r="Y25" s="49"/>
    </row>
    <row r="26" spans="1:26" s="2" customFormat="1" ht="39" thickBot="1" x14ac:dyDescent="0.25">
      <c r="A26" s="16"/>
      <c r="B26" s="86" t="s">
        <v>83</v>
      </c>
      <c r="C26" s="87"/>
      <c r="D26" s="88">
        <f>M27</f>
        <v>0</v>
      </c>
      <c r="E26" s="87"/>
      <c r="F26" s="87"/>
      <c r="G26" s="88">
        <v>0</v>
      </c>
      <c r="H26" s="87"/>
      <c r="I26" s="22"/>
      <c r="J26" s="24"/>
      <c r="K26" s="90" t="s">
        <v>84</v>
      </c>
      <c r="L26" s="91">
        <f t="shared" ref="L26:Q26" si="10">L7+L8+L10+L11+L12</f>
        <v>1410404510</v>
      </c>
      <c r="M26" s="91">
        <f t="shared" si="10"/>
        <v>1120735206</v>
      </c>
      <c r="N26" s="225">
        <f t="shared" si="10"/>
        <v>289669304</v>
      </c>
      <c r="O26" s="91">
        <f t="shared" si="10"/>
        <v>1410404510</v>
      </c>
      <c r="P26" s="91">
        <f t="shared" si="10"/>
        <v>1050735206</v>
      </c>
      <c r="Q26" s="225">
        <f t="shared" si="10"/>
        <v>359669304</v>
      </c>
      <c r="R26" s="24"/>
      <c r="S26" s="16" t="s">
        <v>81</v>
      </c>
      <c r="T26" s="49">
        <f>T15-T22</f>
        <v>0</v>
      </c>
      <c r="U26" s="49">
        <f>U15-U22</f>
        <v>0</v>
      </c>
      <c r="V26" s="26"/>
      <c r="W26" s="16" t="s">
        <v>81</v>
      </c>
      <c r="X26" s="49">
        <f>X19-X13</f>
        <v>0</v>
      </c>
      <c r="Y26" s="49">
        <f>Y19-Y13-Y17</f>
        <v>0</v>
      </c>
    </row>
    <row r="27" spans="1:26" s="2" customFormat="1" ht="39" thickBot="1" x14ac:dyDescent="0.25">
      <c r="B27" s="92"/>
      <c r="C27" s="141"/>
      <c r="D27" s="10"/>
      <c r="E27" s="10"/>
      <c r="F27" s="141"/>
      <c r="G27" s="10"/>
      <c r="H27" s="10"/>
      <c r="I27" s="85"/>
      <c r="K27" s="93" t="s">
        <v>83</v>
      </c>
      <c r="M27" s="88">
        <v>0</v>
      </c>
      <c r="P27" s="88">
        <v>0</v>
      </c>
      <c r="R27" s="24"/>
      <c r="T27" s="10"/>
      <c r="U27" s="10"/>
      <c r="V27" s="26"/>
      <c r="W27" s="10"/>
      <c r="X27" s="10"/>
    </row>
    <row r="28" spans="1:26" s="2" customFormat="1" ht="15" x14ac:dyDescent="0.25">
      <c r="A28" s="24"/>
      <c r="B28" s="175" t="s">
        <v>193</v>
      </c>
      <c r="C28" s="221"/>
      <c r="E28" s="24" t="s">
        <v>13</v>
      </c>
      <c r="F28" s="24"/>
      <c r="G28" s="24"/>
      <c r="H28" s="24"/>
      <c r="I28" s="85"/>
      <c r="J28" s="212">
        <f>L26-C25</f>
        <v>0</v>
      </c>
      <c r="L28" s="10"/>
      <c r="M28" s="10"/>
      <c r="N28" s="10"/>
      <c r="O28" s="10"/>
      <c r="P28" s="10"/>
      <c r="Q28" s="10"/>
      <c r="R28" s="24"/>
      <c r="S28" s="2" t="s">
        <v>13</v>
      </c>
      <c r="T28" s="10">
        <v>0</v>
      </c>
      <c r="U28" s="10">
        <v>0</v>
      </c>
      <c r="V28" s="26"/>
      <c r="W28" s="10"/>
      <c r="X28" s="10"/>
    </row>
    <row r="29" spans="1:26" s="2" customFormat="1" x14ac:dyDescent="0.2">
      <c r="C29" s="221"/>
      <c r="I29" s="87"/>
      <c r="K29" s="10"/>
      <c r="L29" s="24"/>
      <c r="M29" s="10"/>
      <c r="S29" s="10"/>
      <c r="T29" s="10"/>
      <c r="U29" s="10"/>
      <c r="V29" s="89"/>
      <c r="W29" s="10"/>
      <c r="X29" s="10"/>
    </row>
    <row r="30" spans="1:26" s="2" customFormat="1" x14ac:dyDescent="0.2">
      <c r="I30" s="10"/>
      <c r="J30" s="10"/>
      <c r="T30" s="10"/>
      <c r="U30" s="10"/>
      <c r="W30" s="10"/>
      <c r="X30" s="10"/>
    </row>
    <row r="31" spans="1:26" s="2" customFormat="1" x14ac:dyDescent="0.2">
      <c r="I31" s="24"/>
      <c r="J31" s="24"/>
      <c r="K31" s="10"/>
      <c r="M31" s="10"/>
      <c r="W31" s="10"/>
      <c r="X31" s="10"/>
    </row>
    <row r="32" spans="1:26" s="2" customFormat="1" x14ac:dyDescent="0.2">
      <c r="C32" s="10"/>
      <c r="J32" s="75"/>
      <c r="K32" s="10"/>
      <c r="L32" s="94">
        <f>L6+L12+L10+L11</f>
        <v>1225646236</v>
      </c>
      <c r="M32" s="24"/>
      <c r="W32" s="10"/>
      <c r="X32" s="10"/>
    </row>
    <row r="33" spans="1:24" s="2" customFormat="1" x14ac:dyDescent="0.2">
      <c r="C33" s="10"/>
      <c r="J33" s="24"/>
      <c r="K33" s="10"/>
      <c r="L33" s="94">
        <f>L7+L10+L11+L12</f>
        <v>1225646236</v>
      </c>
      <c r="M33" s="24"/>
      <c r="W33" s="10"/>
      <c r="X33" s="10"/>
    </row>
    <row r="34" spans="1:24" s="2" customFormat="1" x14ac:dyDescent="0.2">
      <c r="C34" s="10"/>
      <c r="J34" s="24"/>
      <c r="K34" s="10"/>
      <c r="M34" s="24"/>
      <c r="W34" s="10"/>
      <c r="X34" s="10"/>
    </row>
    <row r="35" spans="1:24" s="2" customFormat="1" x14ac:dyDescent="0.2">
      <c r="C35" s="10"/>
      <c r="J35" s="24"/>
      <c r="K35" s="3"/>
      <c r="M35" s="24"/>
      <c r="W35" s="10"/>
      <c r="X35" s="10"/>
    </row>
    <row r="36" spans="1:24" s="2" customFormat="1" x14ac:dyDescent="0.2">
      <c r="A36"/>
      <c r="J36" s="24"/>
      <c r="K36" s="95"/>
      <c r="M36" s="24"/>
      <c r="N36" s="24"/>
      <c r="O36" s="24"/>
      <c r="P36" s="24"/>
      <c r="Q36" s="24"/>
      <c r="W36" s="10"/>
      <c r="X36" s="10"/>
    </row>
    <row r="37" spans="1:24" s="2" customFormat="1" x14ac:dyDescent="0.2">
      <c r="A37"/>
      <c r="W37" s="10"/>
      <c r="X37" s="10"/>
    </row>
    <row r="38" spans="1:24" s="2" customFormat="1" x14ac:dyDescent="0.2">
      <c r="A38"/>
      <c r="B38"/>
      <c r="C38"/>
      <c r="D38"/>
      <c r="E38"/>
      <c r="J38"/>
      <c r="K38"/>
      <c r="L38"/>
      <c r="M38"/>
      <c r="N38"/>
      <c r="W38" s="10"/>
      <c r="X38" s="10"/>
    </row>
    <row r="39" spans="1:24" s="2" customFormat="1" x14ac:dyDescent="0.2">
      <c r="A39"/>
      <c r="B39"/>
      <c r="C39"/>
      <c r="D39"/>
      <c r="E39"/>
      <c r="J39"/>
      <c r="K39"/>
      <c r="L39"/>
      <c r="M39"/>
      <c r="N39"/>
      <c r="W39" s="10"/>
      <c r="X39" s="10"/>
    </row>
    <row r="40" spans="1:24" s="2" customFormat="1" x14ac:dyDescent="0.2">
      <c r="A40"/>
      <c r="B40"/>
      <c r="C40"/>
      <c r="D40"/>
      <c r="E40"/>
      <c r="I40"/>
      <c r="J40"/>
      <c r="K40"/>
      <c r="L40"/>
      <c r="M40"/>
      <c r="N40"/>
      <c r="S40"/>
      <c r="T40"/>
      <c r="W40" s="10"/>
      <c r="X40" s="10"/>
    </row>
  </sheetData>
  <mergeCells count="2">
    <mergeCell ref="D4:E4"/>
    <mergeCell ref="M4:N4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B2A89-5557-4C72-8A6F-FA028E2F3C61}">
  <dimension ref="A1:M15"/>
  <sheetViews>
    <sheetView workbookViewId="0">
      <selection activeCell="L16" sqref="L16"/>
    </sheetView>
  </sheetViews>
  <sheetFormatPr defaultRowHeight="14.25" x14ac:dyDescent="0.2"/>
  <cols>
    <col min="1" max="1" width="2.375" style="4" customWidth="1"/>
    <col min="2" max="2" width="2.5" style="24" customWidth="1"/>
    <col min="3" max="3" width="9" style="24"/>
    <col min="4" max="4" width="8.875" style="24" customWidth="1"/>
    <col min="5" max="5" width="11.125" style="24" customWidth="1"/>
    <col min="6" max="6" width="14" style="24" customWidth="1"/>
    <col min="7" max="7" width="13.125" style="24" customWidth="1"/>
    <col min="8" max="8" width="13" style="24" customWidth="1"/>
    <col min="9" max="9" width="12.625" style="24" customWidth="1"/>
    <col min="10" max="10" width="12" style="24" customWidth="1"/>
    <col min="11" max="11" width="11.5" style="24" customWidth="1"/>
    <col min="12" max="12" width="13.875" style="24" customWidth="1"/>
  </cols>
  <sheetData>
    <row r="1" spans="1:13" ht="15.75" x14ac:dyDescent="0.25">
      <c r="B1" s="6" t="s">
        <v>160</v>
      </c>
      <c r="C1" s="96"/>
      <c r="D1" s="97"/>
      <c r="E1" s="98"/>
      <c r="F1" s="99"/>
      <c r="G1" s="99"/>
      <c r="H1" s="99"/>
      <c r="I1" s="99"/>
      <c r="J1" s="99"/>
      <c r="K1" s="99"/>
      <c r="L1" s="99"/>
    </row>
    <row r="2" spans="1:13" ht="15" x14ac:dyDescent="0.25">
      <c r="B2" s="100"/>
      <c r="C2" s="6"/>
      <c r="D2" s="101"/>
      <c r="E2" s="102"/>
      <c r="F2" s="103"/>
      <c r="G2" s="103"/>
      <c r="H2" s="103"/>
      <c r="I2" s="183"/>
      <c r="J2" s="183"/>
      <c r="K2" s="265" t="s">
        <v>90</v>
      </c>
      <c r="L2" s="265"/>
    </row>
    <row r="3" spans="1:13" x14ac:dyDescent="0.2">
      <c r="B3" s="6" t="s">
        <v>168</v>
      </c>
      <c r="L3" s="12" t="s">
        <v>174</v>
      </c>
    </row>
    <row r="4" spans="1:13" ht="15" thickBot="1" x14ac:dyDescent="0.25"/>
    <row r="5" spans="1:13" x14ac:dyDescent="0.2">
      <c r="B5" s="270" t="s">
        <v>91</v>
      </c>
      <c r="C5" s="271"/>
      <c r="D5" s="271"/>
      <c r="E5" s="270" t="s">
        <v>164</v>
      </c>
      <c r="F5" s="266" t="s">
        <v>92</v>
      </c>
      <c r="G5" s="266" t="s">
        <v>93</v>
      </c>
      <c r="H5" s="266" t="s">
        <v>87</v>
      </c>
      <c r="I5" s="266" t="s">
        <v>94</v>
      </c>
      <c r="J5" s="266" t="s">
        <v>95</v>
      </c>
      <c r="K5" s="104" t="s">
        <v>88</v>
      </c>
      <c r="L5" s="268" t="s">
        <v>89</v>
      </c>
    </row>
    <row r="6" spans="1:13" ht="56.25" x14ac:dyDescent="0.2">
      <c r="B6" s="272"/>
      <c r="C6" s="272"/>
      <c r="D6" s="272"/>
      <c r="E6" s="274"/>
      <c r="F6" s="272"/>
      <c r="G6" s="272"/>
      <c r="H6" s="267"/>
      <c r="I6" s="267"/>
      <c r="J6" s="267"/>
      <c r="K6" s="105" t="s">
        <v>96</v>
      </c>
      <c r="L6" s="269"/>
    </row>
    <row r="7" spans="1:13" ht="45.75" thickBot="1" x14ac:dyDescent="0.25">
      <c r="B7" s="273"/>
      <c r="C7" s="273"/>
      <c r="D7" s="273"/>
      <c r="E7" s="274"/>
      <c r="F7" s="272"/>
      <c r="G7" s="272"/>
      <c r="H7" s="267"/>
      <c r="I7" s="267"/>
      <c r="J7" s="267"/>
      <c r="K7" s="105" t="s">
        <v>97</v>
      </c>
      <c r="L7" s="269"/>
    </row>
    <row r="8" spans="1:13" ht="37.5" customHeight="1" thickBot="1" x14ac:dyDescent="0.25">
      <c r="B8" s="259" t="s">
        <v>191</v>
      </c>
      <c r="C8" s="260"/>
      <c r="D8" s="261"/>
      <c r="E8" s="106">
        <v>455088698</v>
      </c>
      <c r="F8" s="106">
        <v>0</v>
      </c>
      <c r="G8" s="106">
        <v>0</v>
      </c>
      <c r="H8" s="106">
        <v>18432280</v>
      </c>
      <c r="I8" s="106">
        <v>0</v>
      </c>
      <c r="J8" s="106">
        <v>0</v>
      </c>
      <c r="K8" s="107">
        <v>647214228</v>
      </c>
      <c r="L8" s="108">
        <f>E8+F8+G8+H8+I8+J8+K8</f>
        <v>1120735206</v>
      </c>
      <c r="M8" t="s">
        <v>127</v>
      </c>
    </row>
    <row r="9" spans="1:13" s="2" customFormat="1" ht="15" thickBot="1" x14ac:dyDescent="0.25">
      <c r="A9" s="4"/>
      <c r="B9" s="262"/>
      <c r="C9" s="263"/>
      <c r="D9" s="264"/>
      <c r="E9" s="106">
        <v>0</v>
      </c>
      <c r="F9" s="106">
        <v>0</v>
      </c>
      <c r="G9" s="106">
        <v>0</v>
      </c>
      <c r="H9" s="106">
        <v>0</v>
      </c>
      <c r="I9" s="106">
        <v>70000000</v>
      </c>
      <c r="J9" s="106">
        <v>0</v>
      </c>
      <c r="K9" s="107">
        <v>34911030</v>
      </c>
      <c r="L9" s="108">
        <f>E9+F9+G9+H9+I9+J9+K9</f>
        <v>104911030</v>
      </c>
      <c r="M9" s="2" t="s">
        <v>126</v>
      </c>
    </row>
    <row r="10" spans="1:13" s="2" customFormat="1" ht="17.45" customHeight="1" thickBot="1" x14ac:dyDescent="0.25">
      <c r="A10" s="4"/>
      <c r="B10" s="259" t="s">
        <v>192</v>
      </c>
      <c r="C10" s="260"/>
      <c r="D10" s="261"/>
      <c r="E10" s="106">
        <v>455088698</v>
      </c>
      <c r="F10" s="106">
        <v>0</v>
      </c>
      <c r="G10" s="106">
        <v>0</v>
      </c>
      <c r="H10" s="106">
        <v>18432280</v>
      </c>
      <c r="I10" s="106">
        <v>0</v>
      </c>
      <c r="J10" s="106">
        <v>0</v>
      </c>
      <c r="K10" s="107">
        <v>647214228</v>
      </c>
      <c r="L10" s="108">
        <f>SUM(E10:K10)</f>
        <v>1120735206</v>
      </c>
      <c r="M10" s="2" t="s">
        <v>127</v>
      </c>
    </row>
    <row r="11" spans="1:13" s="2" customFormat="1" ht="24.6" customHeight="1" thickBot="1" x14ac:dyDescent="0.25">
      <c r="A11" s="4"/>
      <c r="B11" s="262"/>
      <c r="C11" s="263"/>
      <c r="D11" s="264"/>
      <c r="E11" s="106">
        <v>0</v>
      </c>
      <c r="F11" s="106"/>
      <c r="G11" s="106"/>
      <c r="H11" s="106"/>
      <c r="I11" s="106">
        <v>70000000</v>
      </c>
      <c r="J11" s="106"/>
      <c r="K11" s="107">
        <v>34911030</v>
      </c>
      <c r="L11" s="108">
        <f>SUM(E11:K11)</f>
        <v>104911030</v>
      </c>
      <c r="M11" s="2" t="s">
        <v>126</v>
      </c>
    </row>
    <row r="12" spans="1:13" ht="24.75" customHeight="1" thickBot="1" x14ac:dyDescent="0.25">
      <c r="B12" s="256" t="s">
        <v>161</v>
      </c>
      <c r="C12" s="257"/>
      <c r="D12" s="258"/>
      <c r="E12" s="112">
        <f>SUM(E8:E9)</f>
        <v>455088698</v>
      </c>
      <c r="F12" s="112">
        <f t="shared" ref="F12:L12" si="0">SUM(F8:F9)</f>
        <v>0</v>
      </c>
      <c r="G12" s="112">
        <f t="shared" si="0"/>
        <v>0</v>
      </c>
      <c r="H12" s="112">
        <f t="shared" si="0"/>
        <v>18432280</v>
      </c>
      <c r="I12" s="112">
        <f t="shared" si="0"/>
        <v>70000000</v>
      </c>
      <c r="J12" s="112">
        <f t="shared" si="0"/>
        <v>0</v>
      </c>
      <c r="K12" s="112">
        <f t="shared" si="0"/>
        <v>682125258</v>
      </c>
      <c r="L12" s="112">
        <f t="shared" si="0"/>
        <v>1225646236</v>
      </c>
    </row>
    <row r="13" spans="1:13" ht="15" thickBot="1" x14ac:dyDescent="0.25">
      <c r="B13" s="256" t="s">
        <v>190</v>
      </c>
      <c r="C13" s="257"/>
      <c r="D13" s="258"/>
      <c r="E13" s="112">
        <f>SUM(E9:E10)</f>
        <v>455088698</v>
      </c>
      <c r="F13" s="112">
        <f t="shared" ref="F13:L13" si="1">SUM(F9:F10)</f>
        <v>0</v>
      </c>
      <c r="G13" s="112">
        <f t="shared" si="1"/>
        <v>0</v>
      </c>
      <c r="H13" s="112">
        <f t="shared" si="1"/>
        <v>18432280</v>
      </c>
      <c r="I13" s="112">
        <f t="shared" si="1"/>
        <v>70000000</v>
      </c>
      <c r="J13" s="112">
        <f t="shared" si="1"/>
        <v>0</v>
      </c>
      <c r="K13" s="112">
        <f t="shared" si="1"/>
        <v>682125258</v>
      </c>
      <c r="L13" s="112">
        <f t="shared" si="1"/>
        <v>1225646236</v>
      </c>
    </row>
    <row r="15" spans="1:13" ht="15" x14ac:dyDescent="0.25">
      <c r="B15" s="175"/>
    </row>
  </sheetData>
  <mergeCells count="13">
    <mergeCell ref="B13:D13"/>
    <mergeCell ref="B10:D11"/>
    <mergeCell ref="K2:L2"/>
    <mergeCell ref="B12:D12"/>
    <mergeCell ref="B8:D9"/>
    <mergeCell ref="I5:I7"/>
    <mergeCell ref="J5:J7"/>
    <mergeCell ref="L5:L7"/>
    <mergeCell ref="B5:D7"/>
    <mergeCell ref="E5:E7"/>
    <mergeCell ref="F5:F7"/>
    <mergeCell ref="G5:G7"/>
    <mergeCell ref="H5:H7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0A51-3030-4DBF-A380-75A06B2272CA}">
  <dimension ref="A1:L82"/>
  <sheetViews>
    <sheetView workbookViewId="0">
      <selection activeCell="E15" sqref="E15:K15"/>
    </sheetView>
  </sheetViews>
  <sheetFormatPr defaultRowHeight="15" x14ac:dyDescent="0.25"/>
  <cols>
    <col min="1" max="1" width="17.625" style="176" customWidth="1"/>
    <col min="2" max="2" width="2.375" style="176" customWidth="1"/>
    <col min="3" max="3" width="27.125" style="176" customWidth="1"/>
    <col min="4" max="4" width="10.625" style="176" customWidth="1"/>
    <col min="5" max="5" width="12.125" style="176" customWidth="1"/>
    <col min="6" max="6" width="14" style="176" customWidth="1"/>
    <col min="7" max="7" width="11.125" style="176" customWidth="1"/>
    <col min="8" max="8" width="13.5" style="176" bestFit="1" customWidth="1"/>
    <col min="9" max="9" width="11.625" style="176" customWidth="1"/>
    <col min="10" max="10" width="16" style="176" customWidth="1"/>
    <col min="11" max="11" width="18.375" style="176" customWidth="1"/>
    <col min="12" max="12" width="9" style="176"/>
  </cols>
  <sheetData>
    <row r="1" spans="1:12" ht="15.75" x14ac:dyDescent="0.25">
      <c r="A1" s="184"/>
      <c r="B1" s="201" t="s">
        <v>101</v>
      </c>
      <c r="C1" s="184"/>
      <c r="D1" s="184"/>
      <c r="E1" s="184"/>
      <c r="F1" s="185" t="s">
        <v>174</v>
      </c>
      <c r="G1" s="184"/>
      <c r="H1" s="184"/>
      <c r="I1" s="184"/>
      <c r="J1" s="184"/>
      <c r="K1" s="184"/>
    </row>
    <row r="2" spans="1:12" s="2" customFormat="1" ht="15.75" x14ac:dyDescent="0.25">
      <c r="A2" s="184"/>
      <c r="B2" s="201"/>
      <c r="C2" s="184"/>
      <c r="D2" s="184"/>
      <c r="E2" s="184"/>
      <c r="F2" s="185"/>
      <c r="G2" s="184"/>
      <c r="H2" s="184"/>
      <c r="I2" s="184"/>
      <c r="J2" s="184"/>
      <c r="K2" s="184"/>
      <c r="L2" s="176"/>
    </row>
    <row r="3" spans="1:12" s="2" customFormat="1" ht="15.75" x14ac:dyDescent="0.25">
      <c r="A3" s="6" t="s">
        <v>170</v>
      </c>
      <c r="B3" s="201"/>
      <c r="C3" s="184"/>
      <c r="D3" s="184"/>
      <c r="E3" s="184"/>
      <c r="F3" s="185"/>
      <c r="G3" s="184"/>
      <c r="H3" s="184"/>
      <c r="I3" s="184"/>
      <c r="J3" s="184"/>
      <c r="K3" s="184"/>
      <c r="L3" s="176"/>
    </row>
    <row r="4" spans="1:12" ht="15.75" thickBot="1" x14ac:dyDescent="0.3">
      <c r="A4" s="184"/>
      <c r="B4" s="184"/>
      <c r="C4" s="184"/>
      <c r="D4" s="184"/>
      <c r="E4" s="184"/>
      <c r="F4" s="184"/>
      <c r="G4" s="184"/>
      <c r="H4" s="184"/>
      <c r="I4" s="184"/>
      <c r="J4" s="279" t="s">
        <v>99</v>
      </c>
      <c r="K4" s="279"/>
    </row>
    <row r="5" spans="1:12" x14ac:dyDescent="0.25">
      <c r="A5" s="280" t="s">
        <v>103</v>
      </c>
      <c r="B5" s="280" t="s">
        <v>104</v>
      </c>
      <c r="C5" s="280"/>
      <c r="D5" s="280"/>
      <c r="E5" s="283" t="s">
        <v>105</v>
      </c>
      <c r="F5" s="280" t="s">
        <v>106</v>
      </c>
      <c r="G5" s="280" t="s">
        <v>107</v>
      </c>
      <c r="H5" s="186" t="s">
        <v>108</v>
      </c>
      <c r="I5" s="186" t="s">
        <v>109</v>
      </c>
      <c r="J5" s="186" t="s">
        <v>108</v>
      </c>
      <c r="K5" s="280" t="s">
        <v>89</v>
      </c>
    </row>
    <row r="6" spans="1:12" x14ac:dyDescent="0.25">
      <c r="A6" s="281"/>
      <c r="B6" s="281"/>
      <c r="C6" s="281"/>
      <c r="D6" s="281"/>
      <c r="E6" s="284"/>
      <c r="F6" s="281"/>
      <c r="G6" s="281"/>
      <c r="H6" s="187" t="s">
        <v>110</v>
      </c>
      <c r="I6" s="187" t="s">
        <v>111</v>
      </c>
      <c r="J6" s="187" t="s">
        <v>112</v>
      </c>
      <c r="K6" s="281"/>
    </row>
    <row r="7" spans="1:12" ht="39" thickBot="1" x14ac:dyDescent="0.3">
      <c r="A7" s="282"/>
      <c r="B7" s="281"/>
      <c r="C7" s="281"/>
      <c r="D7" s="281"/>
      <c r="E7" s="284"/>
      <c r="F7" s="281"/>
      <c r="G7" s="281"/>
      <c r="H7" s="187" t="s">
        <v>113</v>
      </c>
      <c r="I7" s="187" t="s">
        <v>114</v>
      </c>
      <c r="J7" s="187" t="s">
        <v>115</v>
      </c>
      <c r="K7" s="281"/>
    </row>
    <row r="8" spans="1:12" ht="70.5" customHeight="1" thickBot="1" x14ac:dyDescent="0.25">
      <c r="A8" s="188" t="s">
        <v>158</v>
      </c>
      <c r="B8" s="277" t="s">
        <v>179</v>
      </c>
      <c r="C8" s="278"/>
      <c r="D8" s="204" t="s">
        <v>2</v>
      </c>
      <c r="E8" s="216">
        <v>0</v>
      </c>
      <c r="F8" s="199">
        <v>27489000</v>
      </c>
      <c r="G8" s="203">
        <v>0</v>
      </c>
      <c r="H8" s="203">
        <v>0</v>
      </c>
      <c r="I8" s="203">
        <v>0</v>
      </c>
      <c r="J8" s="202">
        <v>0</v>
      </c>
      <c r="K8" s="200">
        <f t="shared" ref="K8:K13" si="0">SUM(E8:J8)</f>
        <v>27489000</v>
      </c>
      <c r="L8" s="189" t="s">
        <v>126</v>
      </c>
    </row>
    <row r="9" spans="1:12" s="2" customFormat="1" ht="70.5" customHeight="1" thickBot="1" x14ac:dyDescent="0.25">
      <c r="A9" s="188" t="s">
        <v>158</v>
      </c>
      <c r="B9" s="277" t="s">
        <v>179</v>
      </c>
      <c r="C9" s="278"/>
      <c r="D9" s="204" t="s">
        <v>188</v>
      </c>
      <c r="E9" s="216">
        <v>0</v>
      </c>
      <c r="F9" s="199">
        <v>27489000</v>
      </c>
      <c r="G9" s="203">
        <v>0</v>
      </c>
      <c r="H9" s="203">
        <v>0</v>
      </c>
      <c r="I9" s="203">
        <v>0</v>
      </c>
      <c r="J9" s="202">
        <v>0</v>
      </c>
      <c r="K9" s="200">
        <f t="shared" si="0"/>
        <v>27489000</v>
      </c>
      <c r="L9" s="189" t="s">
        <v>126</v>
      </c>
    </row>
    <row r="10" spans="1:12" s="2" customFormat="1" ht="70.5" customHeight="1" thickBot="1" x14ac:dyDescent="0.25">
      <c r="A10" s="188" t="s">
        <v>158</v>
      </c>
      <c r="B10" s="275" t="s">
        <v>175</v>
      </c>
      <c r="C10" s="276"/>
      <c r="D10" s="204" t="s">
        <v>2</v>
      </c>
      <c r="E10" s="216">
        <v>0</v>
      </c>
      <c r="F10" s="199">
        <v>0</v>
      </c>
      <c r="G10" s="203">
        <v>0</v>
      </c>
      <c r="H10" s="199">
        <v>156269274</v>
      </c>
      <c r="I10" s="203">
        <v>0</v>
      </c>
      <c r="J10" s="202">
        <v>0</v>
      </c>
      <c r="K10" s="200">
        <f t="shared" si="0"/>
        <v>156269274</v>
      </c>
      <c r="L10" s="189" t="s">
        <v>126</v>
      </c>
    </row>
    <row r="11" spans="1:12" s="2" customFormat="1" ht="70.5" customHeight="1" thickBot="1" x14ac:dyDescent="0.25">
      <c r="A11" s="188" t="s">
        <v>158</v>
      </c>
      <c r="B11" s="275" t="s">
        <v>175</v>
      </c>
      <c r="C11" s="276"/>
      <c r="D11" s="204" t="s">
        <v>188</v>
      </c>
      <c r="E11" s="216">
        <v>0</v>
      </c>
      <c r="F11" s="199">
        <v>0</v>
      </c>
      <c r="G11" s="203">
        <v>0</v>
      </c>
      <c r="H11" s="199">
        <v>156269274</v>
      </c>
      <c r="I11" s="203">
        <v>0</v>
      </c>
      <c r="J11" s="202">
        <v>0</v>
      </c>
      <c r="K11" s="200">
        <f t="shared" si="0"/>
        <v>156269274</v>
      </c>
      <c r="L11" s="189" t="s">
        <v>126</v>
      </c>
    </row>
    <row r="12" spans="1:12" s="2" customFormat="1" ht="26.25" thickBot="1" x14ac:dyDescent="0.25">
      <c r="A12" s="188" t="s">
        <v>158</v>
      </c>
      <c r="B12" s="275" t="s">
        <v>166</v>
      </c>
      <c r="C12" s="276"/>
      <c r="D12" s="204" t="s">
        <v>2</v>
      </c>
      <c r="E12" s="203">
        <v>0</v>
      </c>
      <c r="F12" s="200">
        <v>1000000</v>
      </c>
      <c r="G12" s="203">
        <v>0</v>
      </c>
      <c r="H12" s="203">
        <v>0</v>
      </c>
      <c r="I12" s="203">
        <v>0</v>
      </c>
      <c r="J12" s="202">
        <v>0</v>
      </c>
      <c r="K12" s="200">
        <f t="shared" si="0"/>
        <v>1000000</v>
      </c>
      <c r="L12" s="189" t="s">
        <v>126</v>
      </c>
    </row>
    <row r="13" spans="1:12" s="2" customFormat="1" ht="33.6" customHeight="1" thickBot="1" x14ac:dyDescent="0.25">
      <c r="A13" s="188" t="s">
        <v>158</v>
      </c>
      <c r="B13" s="275" t="s">
        <v>166</v>
      </c>
      <c r="C13" s="276"/>
      <c r="D13" s="204" t="s">
        <v>188</v>
      </c>
      <c r="E13" s="203">
        <v>0</v>
      </c>
      <c r="F13" s="200">
        <v>1000000</v>
      </c>
      <c r="G13" s="203">
        <v>0</v>
      </c>
      <c r="H13" s="203">
        <v>0</v>
      </c>
      <c r="I13" s="203">
        <v>0</v>
      </c>
      <c r="J13" s="202">
        <v>0</v>
      </c>
      <c r="K13" s="200">
        <f t="shared" si="0"/>
        <v>1000000</v>
      </c>
      <c r="L13" s="189" t="s">
        <v>126</v>
      </c>
    </row>
    <row r="14" spans="1:12" ht="15.75" thickBot="1" x14ac:dyDescent="0.3">
      <c r="A14" s="194"/>
      <c r="B14" s="195" t="s">
        <v>116</v>
      </c>
      <c r="C14" s="197"/>
      <c r="D14" s="198" t="s">
        <v>2</v>
      </c>
      <c r="E14" s="196">
        <f>E8+E10+E12</f>
        <v>0</v>
      </c>
      <c r="F14" s="196">
        <f t="shared" ref="F14:K14" si="1">F8+F10+F12</f>
        <v>28489000</v>
      </c>
      <c r="G14" s="196">
        <f t="shared" si="1"/>
        <v>0</v>
      </c>
      <c r="H14" s="196">
        <f t="shared" si="1"/>
        <v>156269274</v>
      </c>
      <c r="I14" s="196">
        <f t="shared" si="1"/>
        <v>0</v>
      </c>
      <c r="J14" s="196">
        <f t="shared" si="1"/>
        <v>0</v>
      </c>
      <c r="K14" s="196">
        <f t="shared" si="1"/>
        <v>184758274</v>
      </c>
    </row>
    <row r="15" spans="1:12" ht="15.75" thickBot="1" x14ac:dyDescent="0.3">
      <c r="A15" s="194"/>
      <c r="B15" s="195" t="s">
        <v>116</v>
      </c>
      <c r="C15" s="197"/>
      <c r="D15" s="198" t="s">
        <v>188</v>
      </c>
      <c r="E15" s="196">
        <f>E9+E11+E13</f>
        <v>0</v>
      </c>
      <c r="F15" s="196">
        <f t="shared" ref="F15:K15" si="2">F9+F11+F13</f>
        <v>28489000</v>
      </c>
      <c r="G15" s="196">
        <f t="shared" si="2"/>
        <v>0</v>
      </c>
      <c r="H15" s="196">
        <f t="shared" si="2"/>
        <v>156269274</v>
      </c>
      <c r="I15" s="196">
        <f t="shared" si="2"/>
        <v>0</v>
      </c>
      <c r="J15" s="196">
        <f t="shared" si="2"/>
        <v>0</v>
      </c>
      <c r="K15" s="196">
        <f t="shared" si="2"/>
        <v>184758274</v>
      </c>
    </row>
    <row r="16" spans="1:12" x14ac:dyDescent="0.25">
      <c r="A16" s="184"/>
      <c r="B16" s="191"/>
      <c r="C16" s="184"/>
      <c r="D16" s="184"/>
      <c r="E16" s="192"/>
      <c r="F16" s="184"/>
      <c r="G16" s="184"/>
      <c r="H16" s="184"/>
      <c r="I16" s="184"/>
      <c r="J16" s="184"/>
      <c r="K16" s="190"/>
    </row>
    <row r="17" spans="1:11" x14ac:dyDescent="0.25">
      <c r="A17" s="184"/>
      <c r="B17" s="191"/>
      <c r="C17" s="184"/>
      <c r="D17" s="184"/>
      <c r="E17" s="184"/>
      <c r="F17" s="184"/>
      <c r="G17" s="184"/>
      <c r="H17" s="184"/>
      <c r="I17" s="184"/>
      <c r="J17" s="184"/>
      <c r="K17" s="190"/>
    </row>
    <row r="18" spans="1:11" x14ac:dyDescent="0.25">
      <c r="A18" s="175"/>
      <c r="B18" s="191"/>
      <c r="C18" s="184"/>
      <c r="D18" s="184"/>
      <c r="E18" s="184"/>
      <c r="F18" s="184"/>
      <c r="G18" s="184"/>
      <c r="H18" s="184"/>
      <c r="I18" s="184"/>
      <c r="J18" s="192"/>
      <c r="K18" s="190"/>
    </row>
    <row r="19" spans="1:11" x14ac:dyDescent="0.25">
      <c r="A19" s="184"/>
      <c r="B19" s="191"/>
      <c r="C19" s="193"/>
      <c r="D19" s="184"/>
      <c r="E19" s="184"/>
      <c r="F19" s="184"/>
      <c r="G19" s="184"/>
      <c r="H19" s="184"/>
      <c r="I19" s="184"/>
      <c r="J19" s="184"/>
      <c r="K19" s="190"/>
    </row>
    <row r="20" spans="1:11" x14ac:dyDescent="0.25">
      <c r="A20" s="184"/>
      <c r="B20" s="191"/>
      <c r="C20" s="193"/>
      <c r="D20" s="184"/>
      <c r="E20" s="184"/>
      <c r="F20" s="184"/>
      <c r="G20" s="184"/>
      <c r="H20" s="184"/>
      <c r="I20" s="184"/>
      <c r="J20" s="184"/>
      <c r="K20" s="190"/>
    </row>
    <row r="21" spans="1:11" x14ac:dyDescent="0.25">
      <c r="A21" s="184"/>
      <c r="B21" s="191"/>
      <c r="C21" s="193"/>
      <c r="D21" s="184"/>
      <c r="E21" s="184"/>
      <c r="F21" s="184"/>
      <c r="G21" s="184"/>
      <c r="H21" s="184"/>
      <c r="I21" s="184"/>
      <c r="J21" s="184"/>
      <c r="K21" s="184"/>
    </row>
    <row r="22" spans="1:11" x14ac:dyDescent="0.25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92"/>
    </row>
    <row r="23" spans="1:11" x14ac:dyDescent="0.25">
      <c r="A23" s="184"/>
      <c r="B23" s="191"/>
      <c r="C23" s="184"/>
      <c r="D23" s="184"/>
      <c r="E23" s="184"/>
      <c r="F23" s="184"/>
      <c r="G23" s="184"/>
      <c r="H23" s="184"/>
      <c r="I23" s="184"/>
      <c r="J23" s="184"/>
      <c r="K23" s="184"/>
    </row>
    <row r="24" spans="1:11" x14ac:dyDescent="0.25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92"/>
    </row>
    <row r="25" spans="1:11" x14ac:dyDescent="0.25">
      <c r="A25" s="184"/>
      <c r="B25" s="191"/>
      <c r="C25" s="184"/>
      <c r="D25" s="184"/>
      <c r="E25" s="184"/>
      <c r="F25" s="184"/>
      <c r="G25" s="184"/>
      <c r="H25" s="184"/>
      <c r="I25" s="184"/>
      <c r="J25" s="184"/>
      <c r="K25" s="184"/>
    </row>
    <row r="26" spans="1:11" x14ac:dyDescent="0.25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92"/>
    </row>
    <row r="27" spans="1:11" x14ac:dyDescent="0.25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</row>
    <row r="28" spans="1:11" x14ac:dyDescent="0.25">
      <c r="A28" s="184"/>
      <c r="B28" s="184"/>
      <c r="C28" s="184"/>
      <c r="D28" s="184"/>
      <c r="E28" s="184"/>
      <c r="F28" s="184"/>
      <c r="G28" s="184"/>
      <c r="H28" s="184"/>
      <c r="I28" s="184"/>
      <c r="J28" s="184"/>
      <c r="K28" s="184"/>
    </row>
    <row r="29" spans="1:11" x14ac:dyDescent="0.25">
      <c r="A29" s="184"/>
      <c r="B29" s="184"/>
      <c r="C29" s="184"/>
      <c r="D29" s="184"/>
      <c r="E29" s="184"/>
      <c r="F29" s="184"/>
      <c r="G29" s="184"/>
      <c r="H29" s="184"/>
      <c r="I29" s="184"/>
      <c r="J29" s="184"/>
      <c r="K29" s="184"/>
    </row>
    <row r="30" spans="1:11" x14ac:dyDescent="0.25">
      <c r="A30" s="184"/>
      <c r="B30" s="184"/>
      <c r="C30" s="184"/>
      <c r="D30" s="184"/>
      <c r="E30" s="184"/>
      <c r="F30" s="184"/>
      <c r="G30" s="184"/>
      <c r="H30" s="184"/>
      <c r="I30" s="184"/>
      <c r="J30" s="184"/>
      <c r="K30" s="184"/>
    </row>
    <row r="31" spans="1:11" x14ac:dyDescent="0.25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</row>
    <row r="32" spans="1:11" x14ac:dyDescent="0.25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</row>
    <row r="33" spans="1:11" x14ac:dyDescent="0.25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</row>
    <row r="34" spans="1:11" x14ac:dyDescent="0.25">
      <c r="A34" s="184"/>
      <c r="B34" s="184"/>
      <c r="C34" s="184"/>
      <c r="D34" s="184"/>
      <c r="E34" s="184"/>
      <c r="F34" s="184"/>
      <c r="G34" s="184"/>
      <c r="H34" s="184"/>
      <c r="I34" s="184"/>
      <c r="J34" s="184"/>
      <c r="K34" s="184"/>
    </row>
    <row r="35" spans="1:11" x14ac:dyDescent="0.25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</row>
    <row r="36" spans="1:11" x14ac:dyDescent="0.25">
      <c r="A36" s="184"/>
      <c r="B36" s="184"/>
      <c r="C36" s="184"/>
      <c r="D36" s="184"/>
      <c r="E36" s="184"/>
      <c r="F36" s="184"/>
      <c r="G36" s="184"/>
      <c r="H36" s="184"/>
      <c r="I36" s="184"/>
      <c r="J36" s="184"/>
      <c r="K36" s="184"/>
    </row>
    <row r="37" spans="1:11" x14ac:dyDescent="0.25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</row>
    <row r="38" spans="1:11" x14ac:dyDescent="0.25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</row>
    <row r="39" spans="1:11" x14ac:dyDescent="0.25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</row>
    <row r="40" spans="1:11" x14ac:dyDescent="0.25">
      <c r="A40" s="184"/>
      <c r="B40" s="184"/>
      <c r="C40" s="184"/>
      <c r="D40" s="184"/>
      <c r="E40" s="184"/>
      <c r="F40" s="184"/>
      <c r="G40" s="184"/>
      <c r="H40" s="184"/>
      <c r="I40" s="184"/>
      <c r="J40" s="184"/>
      <c r="K40" s="184"/>
    </row>
    <row r="41" spans="1:11" x14ac:dyDescent="0.25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</row>
    <row r="42" spans="1:11" x14ac:dyDescent="0.25">
      <c r="A42" s="184"/>
      <c r="B42" s="184"/>
      <c r="C42" s="184"/>
      <c r="D42" s="184"/>
      <c r="E42" s="184"/>
      <c r="F42" s="184"/>
      <c r="G42" s="184"/>
      <c r="H42" s="184"/>
      <c r="I42" s="184"/>
      <c r="J42" s="184"/>
      <c r="K42" s="184"/>
    </row>
    <row r="43" spans="1:11" x14ac:dyDescent="0.25">
      <c r="A43" s="184"/>
      <c r="B43" s="184"/>
      <c r="C43" s="184"/>
      <c r="D43" s="184"/>
      <c r="E43" s="184"/>
      <c r="F43" s="184"/>
      <c r="G43" s="184"/>
      <c r="H43" s="184"/>
      <c r="I43" s="184"/>
      <c r="J43" s="184"/>
      <c r="K43" s="184"/>
    </row>
    <row r="44" spans="1:11" x14ac:dyDescent="0.25">
      <c r="A44" s="184"/>
      <c r="B44" s="184"/>
      <c r="C44" s="184"/>
      <c r="D44" s="184"/>
      <c r="E44" s="184"/>
      <c r="F44" s="184"/>
      <c r="G44" s="184"/>
      <c r="H44" s="184"/>
      <c r="I44" s="184"/>
      <c r="J44" s="184"/>
      <c r="K44" s="184"/>
    </row>
    <row r="45" spans="1:11" x14ac:dyDescent="0.25">
      <c r="A45" s="184"/>
      <c r="B45" s="184"/>
      <c r="C45" s="184"/>
      <c r="D45" s="184"/>
      <c r="E45" s="184"/>
      <c r="F45" s="184"/>
      <c r="G45" s="184"/>
      <c r="H45" s="184"/>
      <c r="I45" s="184"/>
      <c r="J45" s="184"/>
      <c r="K45" s="184"/>
    </row>
    <row r="46" spans="1:11" x14ac:dyDescent="0.25">
      <c r="A46" s="184"/>
      <c r="B46" s="184"/>
      <c r="C46" s="184"/>
      <c r="D46" s="184"/>
      <c r="E46" s="184"/>
      <c r="F46" s="184"/>
      <c r="G46" s="184"/>
      <c r="H46" s="184"/>
      <c r="I46" s="184"/>
      <c r="J46" s="184"/>
      <c r="K46" s="184"/>
    </row>
    <row r="47" spans="1:11" x14ac:dyDescent="0.25">
      <c r="A47" s="184"/>
      <c r="B47" s="184"/>
      <c r="C47" s="184"/>
      <c r="D47" s="184"/>
      <c r="E47" s="184"/>
      <c r="F47" s="184"/>
      <c r="G47" s="184"/>
      <c r="H47" s="184"/>
      <c r="I47" s="184"/>
      <c r="J47" s="184"/>
      <c r="K47" s="184"/>
    </row>
    <row r="48" spans="1:11" x14ac:dyDescent="0.25">
      <c r="A48" s="184"/>
      <c r="B48" s="184"/>
      <c r="C48" s="184"/>
      <c r="D48" s="184"/>
      <c r="E48" s="184"/>
      <c r="F48" s="184"/>
      <c r="G48" s="184"/>
      <c r="H48" s="184"/>
      <c r="I48" s="184"/>
      <c r="J48" s="184"/>
      <c r="K48" s="184"/>
    </row>
    <row r="49" spans="1:11" x14ac:dyDescent="0.25">
      <c r="A49" s="184"/>
      <c r="B49" s="184"/>
      <c r="C49" s="184"/>
      <c r="D49" s="184"/>
      <c r="E49" s="184"/>
      <c r="F49" s="184"/>
      <c r="G49" s="184"/>
      <c r="H49" s="184"/>
      <c r="I49" s="184"/>
      <c r="J49" s="184"/>
      <c r="K49" s="184"/>
    </row>
    <row r="50" spans="1:11" x14ac:dyDescent="0.25">
      <c r="A50" s="184"/>
      <c r="B50" s="184"/>
      <c r="C50" s="184"/>
      <c r="D50" s="184"/>
      <c r="E50" s="184"/>
      <c r="F50" s="184"/>
      <c r="G50" s="184"/>
      <c r="H50" s="184"/>
      <c r="I50" s="184"/>
      <c r="J50" s="184"/>
      <c r="K50" s="184"/>
    </row>
    <row r="51" spans="1:11" x14ac:dyDescent="0.25">
      <c r="A51" s="184"/>
      <c r="B51" s="184"/>
      <c r="C51" s="184"/>
      <c r="D51" s="184"/>
      <c r="E51" s="184"/>
      <c r="F51" s="184"/>
      <c r="G51" s="184"/>
      <c r="H51" s="184"/>
      <c r="I51" s="184"/>
      <c r="J51" s="184"/>
      <c r="K51" s="184"/>
    </row>
    <row r="52" spans="1:11" x14ac:dyDescent="0.25">
      <c r="A52" s="184"/>
      <c r="B52" s="184"/>
      <c r="C52" s="184"/>
      <c r="D52" s="184"/>
      <c r="E52" s="184"/>
      <c r="F52" s="184"/>
      <c r="G52" s="184"/>
      <c r="H52" s="184"/>
      <c r="I52" s="184"/>
      <c r="J52" s="184"/>
      <c r="K52" s="184"/>
    </row>
    <row r="53" spans="1:11" x14ac:dyDescent="0.25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</row>
    <row r="54" spans="1:11" x14ac:dyDescent="0.25">
      <c r="A54" s="184"/>
      <c r="B54" s="184"/>
      <c r="C54" s="184"/>
      <c r="D54" s="184"/>
      <c r="E54" s="184"/>
      <c r="F54" s="184"/>
      <c r="G54" s="184"/>
      <c r="H54" s="184"/>
      <c r="I54" s="184"/>
      <c r="J54" s="184"/>
      <c r="K54" s="184"/>
    </row>
    <row r="55" spans="1:11" x14ac:dyDescent="0.25">
      <c r="A55" s="184"/>
      <c r="B55" s="184"/>
      <c r="C55" s="184"/>
      <c r="D55" s="184"/>
      <c r="E55" s="184"/>
      <c r="F55" s="184"/>
      <c r="G55" s="184"/>
      <c r="H55" s="184"/>
      <c r="I55" s="184"/>
      <c r="J55" s="184"/>
      <c r="K55" s="184"/>
    </row>
    <row r="56" spans="1:11" x14ac:dyDescent="0.25">
      <c r="A56" s="184"/>
      <c r="B56" s="184"/>
      <c r="C56" s="184"/>
      <c r="D56" s="184"/>
      <c r="E56" s="184"/>
      <c r="F56" s="184"/>
      <c r="G56" s="184"/>
      <c r="H56" s="184"/>
      <c r="I56" s="184"/>
      <c r="J56" s="184"/>
      <c r="K56" s="184"/>
    </row>
    <row r="57" spans="1:11" x14ac:dyDescent="0.25">
      <c r="A57" s="184"/>
      <c r="B57" s="184"/>
      <c r="C57" s="184"/>
      <c r="D57" s="184"/>
      <c r="E57" s="184"/>
      <c r="F57" s="184"/>
      <c r="G57" s="184"/>
      <c r="H57" s="184"/>
      <c r="I57" s="184"/>
      <c r="J57" s="184"/>
      <c r="K57" s="184"/>
    </row>
    <row r="58" spans="1:11" x14ac:dyDescent="0.25">
      <c r="A58" s="184"/>
      <c r="B58" s="184"/>
      <c r="C58" s="184"/>
      <c r="D58" s="184"/>
      <c r="E58" s="184"/>
      <c r="F58" s="184"/>
      <c r="G58" s="184"/>
      <c r="H58" s="184"/>
      <c r="I58" s="184"/>
      <c r="J58" s="184"/>
      <c r="K58" s="184"/>
    </row>
    <row r="59" spans="1:11" x14ac:dyDescent="0.25">
      <c r="A59" s="184"/>
      <c r="B59" s="184"/>
      <c r="C59" s="184"/>
      <c r="D59" s="184"/>
      <c r="E59" s="184"/>
      <c r="F59" s="184"/>
      <c r="G59" s="184"/>
      <c r="H59" s="184"/>
      <c r="I59" s="184"/>
      <c r="J59" s="184"/>
      <c r="K59" s="184"/>
    </row>
    <row r="60" spans="1:11" x14ac:dyDescent="0.25">
      <c r="A60" s="184"/>
      <c r="B60" s="184"/>
      <c r="C60" s="184"/>
      <c r="D60" s="184"/>
      <c r="E60" s="184"/>
      <c r="F60" s="184"/>
      <c r="G60" s="184"/>
      <c r="H60" s="184"/>
      <c r="I60" s="184"/>
      <c r="J60" s="184"/>
      <c r="K60" s="184"/>
    </row>
    <row r="61" spans="1:11" x14ac:dyDescent="0.25">
      <c r="A61" s="184"/>
      <c r="B61" s="184"/>
      <c r="C61" s="184"/>
      <c r="D61" s="184"/>
      <c r="E61" s="184"/>
      <c r="F61" s="184"/>
      <c r="G61" s="184"/>
      <c r="H61" s="184"/>
      <c r="I61" s="184"/>
      <c r="J61" s="184"/>
      <c r="K61" s="184"/>
    </row>
    <row r="62" spans="1:11" x14ac:dyDescent="0.25">
      <c r="A62" s="184"/>
      <c r="B62" s="184"/>
      <c r="C62" s="184"/>
      <c r="D62" s="184"/>
      <c r="E62" s="184"/>
      <c r="F62" s="184"/>
      <c r="G62" s="184"/>
      <c r="H62" s="184"/>
      <c r="I62" s="184"/>
      <c r="J62" s="184"/>
      <c r="K62" s="184"/>
    </row>
    <row r="63" spans="1:11" x14ac:dyDescent="0.25">
      <c r="A63" s="184"/>
      <c r="B63" s="184"/>
      <c r="C63" s="184"/>
      <c r="D63" s="184"/>
      <c r="E63" s="184"/>
      <c r="F63" s="184"/>
      <c r="G63" s="184"/>
      <c r="H63" s="184"/>
      <c r="I63" s="184"/>
      <c r="J63" s="184"/>
      <c r="K63" s="184"/>
    </row>
    <row r="64" spans="1:11" x14ac:dyDescent="0.25">
      <c r="A64" s="184"/>
      <c r="B64" s="184"/>
      <c r="C64" s="184"/>
      <c r="D64" s="184"/>
      <c r="E64" s="184"/>
      <c r="F64" s="184"/>
      <c r="G64" s="184"/>
      <c r="H64" s="184"/>
      <c r="I64" s="184"/>
      <c r="J64" s="184"/>
      <c r="K64" s="184"/>
    </row>
    <row r="65" spans="1:11" x14ac:dyDescent="0.25">
      <c r="A65" s="184"/>
      <c r="B65" s="184"/>
      <c r="C65" s="184"/>
      <c r="D65" s="184"/>
      <c r="E65" s="184"/>
      <c r="F65" s="184"/>
      <c r="G65" s="184"/>
      <c r="H65" s="184"/>
      <c r="I65" s="184"/>
      <c r="J65" s="184"/>
      <c r="K65" s="184"/>
    </row>
    <row r="66" spans="1:11" x14ac:dyDescent="0.25">
      <c r="A66" s="184"/>
      <c r="B66" s="184"/>
      <c r="C66" s="184"/>
      <c r="D66" s="184"/>
      <c r="E66" s="184"/>
      <c r="F66" s="184"/>
      <c r="G66" s="184"/>
      <c r="H66" s="184"/>
      <c r="I66" s="184"/>
      <c r="J66" s="184"/>
      <c r="K66" s="184"/>
    </row>
    <row r="67" spans="1:11" x14ac:dyDescent="0.25">
      <c r="A67" s="184"/>
      <c r="B67" s="184"/>
      <c r="C67" s="184"/>
      <c r="D67" s="184"/>
      <c r="E67" s="184"/>
      <c r="F67" s="184"/>
      <c r="G67" s="184"/>
      <c r="H67" s="184"/>
      <c r="I67" s="184"/>
      <c r="J67" s="184"/>
      <c r="K67" s="184"/>
    </row>
    <row r="68" spans="1:11" x14ac:dyDescent="0.25">
      <c r="A68" s="184"/>
      <c r="B68" s="184"/>
      <c r="C68" s="184"/>
      <c r="D68" s="184"/>
      <c r="E68" s="184"/>
      <c r="F68" s="184"/>
      <c r="G68" s="184"/>
      <c r="H68" s="184"/>
      <c r="I68" s="184"/>
      <c r="J68" s="184"/>
      <c r="K68" s="184"/>
    </row>
    <row r="69" spans="1:11" x14ac:dyDescent="0.25">
      <c r="A69" s="184"/>
      <c r="B69" s="184"/>
      <c r="C69" s="184"/>
      <c r="D69" s="184"/>
      <c r="E69" s="184"/>
      <c r="F69" s="184"/>
      <c r="G69" s="184"/>
      <c r="H69" s="184"/>
      <c r="I69" s="184"/>
      <c r="J69" s="184"/>
      <c r="K69" s="184"/>
    </row>
    <row r="70" spans="1:11" x14ac:dyDescent="0.25">
      <c r="A70" s="184"/>
      <c r="B70" s="184"/>
      <c r="C70" s="184"/>
      <c r="D70" s="184"/>
      <c r="E70" s="184"/>
      <c r="F70" s="184"/>
      <c r="G70" s="184"/>
      <c r="H70" s="184"/>
      <c r="I70" s="184"/>
      <c r="J70" s="184"/>
      <c r="K70" s="184"/>
    </row>
    <row r="71" spans="1:11" x14ac:dyDescent="0.25">
      <c r="A71" s="184"/>
      <c r="B71" s="184"/>
      <c r="C71" s="184"/>
      <c r="D71" s="184"/>
      <c r="E71" s="184"/>
      <c r="F71" s="184"/>
      <c r="G71" s="184"/>
      <c r="H71" s="184"/>
      <c r="I71" s="184"/>
      <c r="J71" s="184"/>
      <c r="K71" s="184"/>
    </row>
    <row r="72" spans="1:11" x14ac:dyDescent="0.25">
      <c r="A72" s="184"/>
      <c r="B72" s="184"/>
      <c r="C72" s="184"/>
      <c r="D72" s="184"/>
      <c r="E72" s="184"/>
      <c r="F72" s="184"/>
      <c r="G72" s="184"/>
      <c r="H72" s="184"/>
      <c r="I72" s="184"/>
      <c r="J72" s="184"/>
      <c r="K72" s="184"/>
    </row>
    <row r="73" spans="1:11" x14ac:dyDescent="0.25">
      <c r="A73" s="184"/>
      <c r="B73" s="184"/>
      <c r="C73" s="184"/>
      <c r="D73" s="184"/>
      <c r="E73" s="184"/>
      <c r="F73" s="184"/>
      <c r="G73" s="184"/>
      <c r="H73" s="184"/>
      <c r="I73" s="184"/>
      <c r="J73" s="184"/>
      <c r="K73" s="184"/>
    </row>
    <row r="74" spans="1:11" x14ac:dyDescent="0.25">
      <c r="A74" s="184"/>
      <c r="B74" s="184"/>
      <c r="C74" s="184"/>
      <c r="D74" s="184"/>
      <c r="E74" s="184"/>
      <c r="F74" s="184"/>
      <c r="G74" s="184"/>
      <c r="H74" s="184"/>
      <c r="I74" s="184"/>
      <c r="J74" s="184"/>
      <c r="K74" s="184"/>
    </row>
    <row r="75" spans="1:11" x14ac:dyDescent="0.25">
      <c r="A75" s="184"/>
      <c r="B75" s="184"/>
      <c r="C75" s="184"/>
      <c r="D75" s="184"/>
      <c r="E75" s="184"/>
      <c r="F75" s="184"/>
      <c r="G75" s="184"/>
      <c r="H75" s="184"/>
      <c r="I75" s="184"/>
      <c r="J75" s="184"/>
      <c r="K75" s="184"/>
    </row>
    <row r="76" spans="1:11" x14ac:dyDescent="0.25">
      <c r="A76" s="184"/>
      <c r="B76" s="184"/>
      <c r="C76" s="184"/>
      <c r="D76" s="184"/>
      <c r="E76" s="184"/>
      <c r="F76" s="184"/>
      <c r="G76" s="184"/>
      <c r="H76" s="184"/>
      <c r="I76" s="184"/>
      <c r="J76" s="184"/>
      <c r="K76" s="184"/>
    </row>
    <row r="77" spans="1:11" x14ac:dyDescent="0.25">
      <c r="A77" s="184"/>
      <c r="B77" s="184"/>
      <c r="C77" s="184"/>
      <c r="D77" s="184"/>
      <c r="E77" s="184"/>
      <c r="F77" s="184"/>
      <c r="G77" s="184"/>
      <c r="H77" s="184"/>
      <c r="I77" s="184"/>
      <c r="J77" s="184"/>
      <c r="K77" s="184"/>
    </row>
    <row r="78" spans="1:11" x14ac:dyDescent="0.25">
      <c r="A78" s="184"/>
      <c r="B78" s="184"/>
      <c r="C78" s="184"/>
      <c r="D78" s="184"/>
      <c r="E78" s="184"/>
      <c r="F78" s="184"/>
      <c r="G78" s="184"/>
      <c r="H78" s="184"/>
      <c r="I78" s="184"/>
      <c r="J78" s="184"/>
      <c r="K78" s="184"/>
    </row>
    <row r="79" spans="1:11" x14ac:dyDescent="0.25">
      <c r="A79" s="184"/>
      <c r="B79" s="184"/>
      <c r="C79" s="184"/>
      <c r="D79" s="184"/>
      <c r="E79" s="184"/>
      <c r="F79" s="184"/>
      <c r="G79" s="184"/>
      <c r="H79" s="184"/>
      <c r="I79" s="184"/>
      <c r="J79" s="184"/>
      <c r="K79" s="184"/>
    </row>
    <row r="80" spans="1:11" x14ac:dyDescent="0.25">
      <c r="A80" s="184"/>
      <c r="B80" s="184"/>
      <c r="C80" s="184"/>
      <c r="D80" s="184"/>
      <c r="E80" s="184"/>
      <c r="F80" s="184"/>
      <c r="G80" s="184"/>
      <c r="H80" s="184"/>
      <c r="I80" s="184"/>
      <c r="J80" s="184"/>
      <c r="K80" s="184"/>
    </row>
    <row r="81" spans="1:11" x14ac:dyDescent="0.25">
      <c r="A81" s="184"/>
      <c r="B81" s="184"/>
      <c r="C81" s="184"/>
      <c r="D81" s="184"/>
      <c r="E81" s="184"/>
      <c r="F81" s="184"/>
      <c r="G81" s="184"/>
      <c r="H81" s="184"/>
      <c r="I81" s="184"/>
      <c r="J81" s="184"/>
      <c r="K81" s="184"/>
    </row>
    <row r="82" spans="1:11" x14ac:dyDescent="0.25">
      <c r="A82" s="184"/>
      <c r="B82" s="184"/>
      <c r="C82" s="184"/>
      <c r="D82" s="184"/>
      <c r="E82" s="184"/>
      <c r="F82" s="184"/>
      <c r="G82" s="184"/>
      <c r="H82" s="184"/>
      <c r="I82" s="184"/>
      <c r="J82" s="184"/>
      <c r="K82" s="184"/>
    </row>
  </sheetData>
  <mergeCells count="13">
    <mergeCell ref="B13:C13"/>
    <mergeCell ref="B8:C8"/>
    <mergeCell ref="B12:C12"/>
    <mergeCell ref="J4:K4"/>
    <mergeCell ref="A5:A7"/>
    <mergeCell ref="B5:D7"/>
    <mergeCell ref="E5:E7"/>
    <mergeCell ref="F5:F7"/>
    <mergeCell ref="G5:G7"/>
    <mergeCell ref="K5:K7"/>
    <mergeCell ref="B10:C10"/>
    <mergeCell ref="B9:C9"/>
    <mergeCell ref="B11:C11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E63E-89DC-414A-8B38-6601E9267596}">
  <dimension ref="A1:O19"/>
  <sheetViews>
    <sheetView workbookViewId="0">
      <selection activeCell="K11" sqref="K11"/>
    </sheetView>
  </sheetViews>
  <sheetFormatPr defaultRowHeight="14.25" x14ac:dyDescent="0.2"/>
  <cols>
    <col min="1" max="1" width="2.375" style="4" customWidth="1"/>
    <col min="2" max="2" width="2.375" style="2" customWidth="1"/>
    <col min="3" max="3" width="8.875" style="2" customWidth="1"/>
    <col min="4" max="4" width="9.625" style="2" customWidth="1"/>
    <col min="5" max="5" width="11" style="2" customWidth="1"/>
    <col min="6" max="8" width="11.125" style="2" customWidth="1"/>
    <col min="9" max="9" width="12.125" style="2" customWidth="1"/>
    <col min="10" max="10" width="11.625" style="2" customWidth="1"/>
    <col min="11" max="11" width="12.125" style="2" customWidth="1"/>
    <col min="12" max="12" width="11.625" style="2" customWidth="1"/>
    <col min="13" max="13" width="14.125" style="2" customWidth="1"/>
    <col min="14" max="14" width="9" style="4"/>
    <col min="15" max="15" width="11.125" style="111" bestFit="1" customWidth="1"/>
  </cols>
  <sheetData>
    <row r="1" spans="1:15" ht="15.75" x14ac:dyDescent="0.25">
      <c r="A1" s="114"/>
      <c r="B1" s="6" t="s">
        <v>157</v>
      </c>
      <c r="C1" s="96"/>
      <c r="D1" s="97"/>
      <c r="E1" s="98"/>
      <c r="F1" s="99"/>
      <c r="G1" s="99"/>
      <c r="H1" s="99" t="s">
        <v>174</v>
      </c>
      <c r="I1" s="99"/>
      <c r="J1" s="99"/>
      <c r="K1" s="99"/>
      <c r="L1" s="99"/>
      <c r="M1" s="99"/>
      <c r="N1" s="114"/>
    </row>
    <row r="2" spans="1:15" x14ac:dyDescent="0.2">
      <c r="A2" s="114"/>
      <c r="B2" s="116"/>
      <c r="C2" s="116"/>
      <c r="D2" s="116"/>
      <c r="E2" s="117"/>
      <c r="F2" s="118"/>
      <c r="G2" s="118"/>
      <c r="H2" s="118"/>
      <c r="I2" s="119"/>
      <c r="J2" s="118"/>
      <c r="K2" s="118"/>
      <c r="L2" s="118"/>
      <c r="M2" s="118"/>
      <c r="N2" s="114"/>
    </row>
    <row r="3" spans="1:15" x14ac:dyDescent="0.2">
      <c r="A3" s="114"/>
      <c r="B3" s="6" t="s">
        <v>169</v>
      </c>
      <c r="C3" s="24"/>
      <c r="D3" s="24"/>
      <c r="E3" s="24"/>
      <c r="F3" s="24"/>
      <c r="G3" s="24"/>
      <c r="H3" s="12"/>
      <c r="I3" s="24"/>
      <c r="J3" s="24"/>
      <c r="K3" s="12"/>
      <c r="L3" s="24"/>
      <c r="M3" s="5" t="s">
        <v>100</v>
      </c>
      <c r="N3" s="114"/>
    </row>
    <row r="4" spans="1:15" ht="15" thickBot="1" x14ac:dyDescent="0.25">
      <c r="A4" s="11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14"/>
    </row>
    <row r="5" spans="1:15" x14ac:dyDescent="0.2">
      <c r="A5" s="114"/>
      <c r="B5" s="288" t="s">
        <v>122</v>
      </c>
      <c r="C5" s="289"/>
      <c r="D5" s="290"/>
      <c r="E5" s="270" t="s">
        <v>117</v>
      </c>
      <c r="F5" s="266" t="s">
        <v>118</v>
      </c>
      <c r="G5" s="266" t="s">
        <v>119</v>
      </c>
      <c r="H5" s="266" t="s">
        <v>123</v>
      </c>
      <c r="I5" s="266" t="s">
        <v>124</v>
      </c>
      <c r="J5" s="266" t="s">
        <v>120</v>
      </c>
      <c r="K5" s="266" t="s">
        <v>121</v>
      </c>
      <c r="L5" s="266" t="s">
        <v>125</v>
      </c>
      <c r="M5" s="268" t="s">
        <v>89</v>
      </c>
      <c r="N5" s="114"/>
    </row>
    <row r="6" spans="1:15" x14ac:dyDescent="0.2">
      <c r="A6" s="114"/>
      <c r="B6" s="291"/>
      <c r="C6" s="292"/>
      <c r="D6" s="293"/>
      <c r="E6" s="274"/>
      <c r="F6" s="272"/>
      <c r="G6" s="272"/>
      <c r="H6" s="267"/>
      <c r="I6" s="267"/>
      <c r="J6" s="267"/>
      <c r="K6" s="267"/>
      <c r="L6" s="267"/>
      <c r="M6" s="269"/>
      <c r="N6" s="114"/>
    </row>
    <row r="7" spans="1:15" ht="79.5" customHeight="1" thickBot="1" x14ac:dyDescent="0.25">
      <c r="A7" s="114"/>
      <c r="B7" s="291"/>
      <c r="C7" s="292"/>
      <c r="D7" s="293"/>
      <c r="E7" s="274"/>
      <c r="F7" s="272"/>
      <c r="G7" s="272"/>
      <c r="H7" s="267"/>
      <c r="I7" s="267"/>
      <c r="J7" s="267"/>
      <c r="K7" s="267"/>
      <c r="L7" s="267"/>
      <c r="M7" s="269"/>
      <c r="N7" s="114"/>
    </row>
    <row r="8" spans="1:15" ht="36.75" customHeight="1" x14ac:dyDescent="0.2">
      <c r="A8" s="114"/>
      <c r="B8" s="285" t="s">
        <v>158</v>
      </c>
      <c r="C8" s="286"/>
      <c r="D8" s="287"/>
      <c r="E8" s="120">
        <v>8170000</v>
      </c>
      <c r="F8" s="120">
        <v>1178824</v>
      </c>
      <c r="G8" s="121">
        <f>218663952-27489000-7422030</f>
        <v>183752922</v>
      </c>
      <c r="H8" s="120">
        <v>0</v>
      </c>
      <c r="I8" s="122">
        <v>0</v>
      </c>
      <c r="J8" s="120">
        <v>0</v>
      </c>
      <c r="K8" s="123">
        <f>956122460-28489000</f>
        <v>927633460</v>
      </c>
      <c r="L8" s="120">
        <v>0</v>
      </c>
      <c r="M8" s="226">
        <f t="shared" ref="M8:M9" si="0">SUM(E8:L8)</f>
        <v>1120735206</v>
      </c>
      <c r="N8" s="114" t="s">
        <v>127</v>
      </c>
    </row>
    <row r="9" spans="1:15" ht="29.25" customHeight="1" thickBot="1" x14ac:dyDescent="0.25">
      <c r="A9" s="114"/>
      <c r="B9" s="247"/>
      <c r="C9" s="248"/>
      <c r="D9" s="249" t="s">
        <v>189</v>
      </c>
      <c r="E9" s="124">
        <v>0</v>
      </c>
      <c r="F9" s="124">
        <v>0</v>
      </c>
      <c r="G9" s="125">
        <f>27489000+7422030</f>
        <v>34911030</v>
      </c>
      <c r="H9" s="126">
        <v>0</v>
      </c>
      <c r="I9" s="127">
        <v>70000000</v>
      </c>
      <c r="J9" s="126">
        <v>0</v>
      </c>
      <c r="K9" s="128">
        <v>0</v>
      </c>
      <c r="L9" s="126">
        <v>0</v>
      </c>
      <c r="M9" s="250">
        <f t="shared" si="0"/>
        <v>104911030</v>
      </c>
      <c r="N9" s="114" t="s">
        <v>159</v>
      </c>
      <c r="O9" s="115">
        <f>M9+M8</f>
        <v>1225646236</v>
      </c>
    </row>
    <row r="10" spans="1:15" s="2" customFormat="1" ht="29.25" customHeight="1" x14ac:dyDescent="0.2">
      <c r="A10" s="114"/>
      <c r="B10" s="285" t="s">
        <v>158</v>
      </c>
      <c r="C10" s="286"/>
      <c r="D10" s="287"/>
      <c r="E10" s="251">
        <v>8170000</v>
      </c>
      <c r="F10" s="251">
        <v>1178824</v>
      </c>
      <c r="G10" s="244">
        <v>183752922</v>
      </c>
      <c r="H10" s="245">
        <v>0</v>
      </c>
      <c r="I10" s="240">
        <v>0</v>
      </c>
      <c r="J10" s="245">
        <v>0</v>
      </c>
      <c r="K10" s="246">
        <v>697633460</v>
      </c>
      <c r="L10" s="245">
        <v>0</v>
      </c>
      <c r="M10" s="226">
        <f>SUM(E10:L10)</f>
        <v>890735206</v>
      </c>
      <c r="N10" s="114" t="s">
        <v>127</v>
      </c>
      <c r="O10" s="115"/>
    </row>
    <row r="11" spans="1:15" s="2" customFormat="1" ht="29.25" customHeight="1" thickBot="1" x14ac:dyDescent="0.25">
      <c r="A11" s="114"/>
      <c r="B11" s="241"/>
      <c r="C11" s="242"/>
      <c r="D11" s="242" t="s">
        <v>188</v>
      </c>
      <c r="E11" s="243">
        <v>0</v>
      </c>
      <c r="F11" s="243">
        <v>0</v>
      </c>
      <c r="G11" s="244">
        <v>34911030</v>
      </c>
      <c r="H11" s="245">
        <v>0</v>
      </c>
      <c r="I11" s="240">
        <v>140000000</v>
      </c>
      <c r="J11" s="245">
        <v>0</v>
      </c>
      <c r="K11" s="246">
        <v>0</v>
      </c>
      <c r="L11" s="245">
        <v>0</v>
      </c>
      <c r="M11" s="250">
        <f>SUM(E11:L11)</f>
        <v>174911030</v>
      </c>
      <c r="N11" s="114" t="s">
        <v>159</v>
      </c>
      <c r="O11" s="115"/>
    </row>
    <row r="12" spans="1:15" x14ac:dyDescent="0.2">
      <c r="A12" s="114"/>
      <c r="B12" s="109" t="s">
        <v>98</v>
      </c>
      <c r="C12" s="110"/>
      <c r="D12" s="129" t="s">
        <v>2</v>
      </c>
      <c r="E12" s="180">
        <f t="shared" ref="E12:M12" si="1">SUM(E8:E9)</f>
        <v>8170000</v>
      </c>
      <c r="F12" s="180">
        <f t="shared" si="1"/>
        <v>1178824</v>
      </c>
      <c r="G12" s="180">
        <f t="shared" si="1"/>
        <v>218663952</v>
      </c>
      <c r="H12" s="180">
        <f t="shared" si="1"/>
        <v>0</v>
      </c>
      <c r="I12" s="180">
        <f t="shared" si="1"/>
        <v>70000000</v>
      </c>
      <c r="J12" s="180">
        <f t="shared" si="1"/>
        <v>0</v>
      </c>
      <c r="K12" s="180">
        <f t="shared" si="1"/>
        <v>927633460</v>
      </c>
      <c r="L12" s="180">
        <f t="shared" si="1"/>
        <v>0</v>
      </c>
      <c r="M12" s="180">
        <f t="shared" si="1"/>
        <v>1225646236</v>
      </c>
      <c r="N12" s="130"/>
      <c r="O12" s="115">
        <f>SUM(E12:L12)</f>
        <v>1225646236</v>
      </c>
    </row>
    <row r="13" spans="1:15" x14ac:dyDescent="0.2">
      <c r="A13" s="114"/>
      <c r="B13" s="131" t="s">
        <v>128</v>
      </c>
      <c r="C13" s="113"/>
      <c r="D13" s="132"/>
      <c r="E13" s="181">
        <f>E8</f>
        <v>8170000</v>
      </c>
      <c r="F13" s="181">
        <f t="shared" ref="F13:M13" si="2">F8</f>
        <v>1178824</v>
      </c>
      <c r="G13" s="181">
        <f t="shared" si="2"/>
        <v>183752922</v>
      </c>
      <c r="H13" s="181">
        <f t="shared" si="2"/>
        <v>0</v>
      </c>
      <c r="I13" s="181">
        <f t="shared" si="2"/>
        <v>0</v>
      </c>
      <c r="J13" s="181">
        <f t="shared" si="2"/>
        <v>0</v>
      </c>
      <c r="K13" s="181">
        <f t="shared" si="2"/>
        <v>927633460</v>
      </c>
      <c r="L13" s="181">
        <f t="shared" si="2"/>
        <v>0</v>
      </c>
      <c r="M13" s="181">
        <f t="shared" si="2"/>
        <v>1120735206</v>
      </c>
      <c r="N13" s="130"/>
      <c r="O13" s="115"/>
    </row>
    <row r="14" spans="1:15" x14ac:dyDescent="0.2">
      <c r="A14" s="114"/>
      <c r="B14" s="131" t="s">
        <v>129</v>
      </c>
      <c r="C14" s="113"/>
      <c r="D14" s="132"/>
      <c r="E14" s="181">
        <f>E9</f>
        <v>0</v>
      </c>
      <c r="F14" s="181">
        <f t="shared" ref="F14:M14" si="3">F9</f>
        <v>0</v>
      </c>
      <c r="G14" s="181">
        <f t="shared" si="3"/>
        <v>34911030</v>
      </c>
      <c r="H14" s="181">
        <f t="shared" si="3"/>
        <v>0</v>
      </c>
      <c r="I14" s="181">
        <f t="shared" si="3"/>
        <v>70000000</v>
      </c>
      <c r="J14" s="181">
        <f t="shared" si="3"/>
        <v>0</v>
      </c>
      <c r="K14" s="181">
        <f t="shared" si="3"/>
        <v>0</v>
      </c>
      <c r="L14" s="181">
        <f t="shared" si="3"/>
        <v>0</v>
      </c>
      <c r="M14" s="181">
        <f t="shared" si="3"/>
        <v>104911030</v>
      </c>
      <c r="N14" s="130"/>
      <c r="O14" s="115"/>
    </row>
    <row r="15" spans="1:15" ht="15" thickBot="1" x14ac:dyDescent="0.25">
      <c r="A15" s="114"/>
      <c r="B15" s="294" t="s">
        <v>130</v>
      </c>
      <c r="C15" s="295"/>
      <c r="D15" s="296"/>
      <c r="E15" s="182">
        <v>0</v>
      </c>
      <c r="F15" s="182">
        <v>0</v>
      </c>
      <c r="G15" s="182">
        <v>0</v>
      </c>
      <c r="H15" s="182">
        <v>0</v>
      </c>
      <c r="I15" s="182">
        <v>0</v>
      </c>
      <c r="J15" s="182">
        <v>0</v>
      </c>
      <c r="K15" s="182">
        <v>0</v>
      </c>
      <c r="L15" s="182">
        <v>0</v>
      </c>
      <c r="M15" s="182">
        <v>0</v>
      </c>
      <c r="N15" s="130"/>
      <c r="O15" s="115"/>
    </row>
    <row r="16" spans="1:15" x14ac:dyDescent="0.2">
      <c r="A16" s="114"/>
      <c r="B16" s="109" t="s">
        <v>98</v>
      </c>
      <c r="C16" s="110"/>
      <c r="D16" s="129" t="s">
        <v>188</v>
      </c>
      <c r="E16" s="180">
        <f>E10+E11</f>
        <v>8170000</v>
      </c>
      <c r="F16" s="180">
        <f t="shared" ref="F16:M16" si="4">F10+F11</f>
        <v>1178824</v>
      </c>
      <c r="G16" s="180">
        <f t="shared" si="4"/>
        <v>218663952</v>
      </c>
      <c r="H16" s="180">
        <f t="shared" si="4"/>
        <v>0</v>
      </c>
      <c r="I16" s="180">
        <f t="shared" si="4"/>
        <v>140000000</v>
      </c>
      <c r="J16" s="180">
        <f t="shared" si="4"/>
        <v>0</v>
      </c>
      <c r="K16" s="180">
        <f t="shared" si="4"/>
        <v>697633460</v>
      </c>
      <c r="L16" s="180">
        <f t="shared" si="4"/>
        <v>0</v>
      </c>
      <c r="M16" s="180">
        <f t="shared" si="4"/>
        <v>1065646236</v>
      </c>
      <c r="N16" s="114"/>
    </row>
    <row r="17" spans="2:13" x14ac:dyDescent="0.2">
      <c r="B17" s="131" t="s">
        <v>128</v>
      </c>
      <c r="C17" s="113"/>
      <c r="D17" s="132"/>
      <c r="E17" s="181">
        <f>E10</f>
        <v>8170000</v>
      </c>
      <c r="F17" s="181">
        <f t="shared" ref="F17:M17" si="5">F10</f>
        <v>1178824</v>
      </c>
      <c r="G17" s="181">
        <f t="shared" si="5"/>
        <v>183752922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697633460</v>
      </c>
      <c r="L17" s="181">
        <f t="shared" si="5"/>
        <v>0</v>
      </c>
      <c r="M17" s="181">
        <f t="shared" si="5"/>
        <v>890735206</v>
      </c>
    </row>
    <row r="18" spans="2:13" x14ac:dyDescent="0.2">
      <c r="B18" s="131" t="s">
        <v>129</v>
      </c>
      <c r="C18" s="113"/>
      <c r="D18" s="132"/>
      <c r="E18" s="181">
        <f>E11</f>
        <v>0</v>
      </c>
      <c r="F18" s="181">
        <f t="shared" ref="F18:M18" si="6">F11</f>
        <v>0</v>
      </c>
      <c r="G18" s="181">
        <f t="shared" si="6"/>
        <v>34911030</v>
      </c>
      <c r="H18" s="181">
        <f t="shared" si="6"/>
        <v>0</v>
      </c>
      <c r="I18" s="181">
        <f t="shared" si="6"/>
        <v>140000000</v>
      </c>
      <c r="J18" s="181">
        <f t="shared" si="6"/>
        <v>0</v>
      </c>
      <c r="K18" s="181">
        <f t="shared" si="6"/>
        <v>0</v>
      </c>
      <c r="L18" s="181">
        <f t="shared" si="6"/>
        <v>0</v>
      </c>
      <c r="M18" s="181">
        <f t="shared" si="6"/>
        <v>174911030</v>
      </c>
    </row>
    <row r="19" spans="2:13" ht="15" thickBot="1" x14ac:dyDescent="0.25">
      <c r="B19" s="294" t="s">
        <v>130</v>
      </c>
      <c r="C19" s="295"/>
      <c r="D19" s="296"/>
      <c r="E19" s="182">
        <v>0</v>
      </c>
      <c r="F19" s="182">
        <v>0</v>
      </c>
      <c r="G19" s="182">
        <v>0</v>
      </c>
      <c r="H19" s="182">
        <v>0</v>
      </c>
      <c r="I19" s="182">
        <v>0</v>
      </c>
      <c r="J19" s="182">
        <v>0</v>
      </c>
      <c r="K19" s="182">
        <v>0</v>
      </c>
      <c r="L19" s="182">
        <v>0</v>
      </c>
      <c r="M19" s="182">
        <v>0</v>
      </c>
    </row>
  </sheetData>
  <mergeCells count="14">
    <mergeCell ref="B19:D19"/>
    <mergeCell ref="B10:D10"/>
    <mergeCell ref="B15:D15"/>
    <mergeCell ref="J5:J7"/>
    <mergeCell ref="K5:K7"/>
    <mergeCell ref="L5:L7"/>
    <mergeCell ref="M5:M7"/>
    <mergeCell ref="B8:D8"/>
    <mergeCell ref="B5:D7"/>
    <mergeCell ref="E5:E7"/>
    <mergeCell ref="F5:F7"/>
    <mergeCell ref="G5:G7"/>
    <mergeCell ref="H5:H7"/>
    <mergeCell ref="I5:I7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5FC8-E98E-4A70-9AF1-AF51F7683C0F}">
  <dimension ref="A1:L43"/>
  <sheetViews>
    <sheetView workbookViewId="0">
      <selection activeCell="I12" sqref="I12"/>
    </sheetView>
  </sheetViews>
  <sheetFormatPr defaultRowHeight="14.25" x14ac:dyDescent="0.2"/>
  <cols>
    <col min="1" max="1" width="2.375" style="2" customWidth="1"/>
    <col min="2" max="2" width="6.5" style="4" customWidth="1"/>
    <col min="3" max="3" width="18.125" style="4" customWidth="1"/>
    <col min="4" max="4" width="10" style="4" customWidth="1"/>
    <col min="5" max="5" width="15.625" style="4" customWidth="1"/>
    <col min="6" max="6" width="13.375" style="4" customWidth="1"/>
    <col min="7" max="7" width="11.125" style="4" customWidth="1"/>
    <col min="8" max="9" width="15.125" style="4" customWidth="1"/>
    <col min="10" max="10" width="14.5" style="4" customWidth="1"/>
    <col min="11" max="11" width="9" style="2"/>
    <col min="12" max="12" width="15.375" style="4" customWidth="1"/>
  </cols>
  <sheetData>
    <row r="1" spans="1:12" x14ac:dyDescent="0.2">
      <c r="A1" s="24"/>
      <c r="B1" s="5" t="s">
        <v>131</v>
      </c>
      <c r="C1" s="114"/>
      <c r="D1" s="114"/>
      <c r="E1" s="114"/>
      <c r="F1" s="114"/>
      <c r="G1" s="114"/>
      <c r="H1" s="114"/>
      <c r="I1" s="114"/>
      <c r="J1" s="114"/>
      <c r="K1" s="24"/>
      <c r="L1" s="114"/>
    </row>
    <row r="2" spans="1:12" s="2" customFormat="1" x14ac:dyDescent="0.2">
      <c r="A2" s="24"/>
      <c r="B2" s="5"/>
      <c r="C2" s="114"/>
      <c r="D2" s="114"/>
      <c r="E2" s="114"/>
      <c r="F2" s="114"/>
      <c r="G2" s="114"/>
      <c r="H2" s="114"/>
      <c r="I2" s="114"/>
      <c r="J2" s="114"/>
      <c r="K2" s="24"/>
      <c r="L2" s="114"/>
    </row>
    <row r="3" spans="1:12" s="2" customFormat="1" x14ac:dyDescent="0.2">
      <c r="A3" s="24"/>
      <c r="B3" s="6" t="s">
        <v>171</v>
      </c>
      <c r="C3" s="114"/>
      <c r="D3" s="114"/>
      <c r="E3" s="114"/>
      <c r="F3" s="114"/>
      <c r="G3" s="114"/>
      <c r="H3" s="114"/>
      <c r="I3" s="114"/>
      <c r="J3" s="114"/>
      <c r="K3" s="24"/>
      <c r="L3" s="114"/>
    </row>
    <row r="4" spans="1:12" ht="15" thickBot="1" x14ac:dyDescent="0.25">
      <c r="A4" s="24"/>
      <c r="B4" s="114"/>
      <c r="C4" s="114"/>
      <c r="D4" s="114"/>
      <c r="E4" s="114"/>
      <c r="F4" s="133" t="s">
        <v>174</v>
      </c>
      <c r="G4" s="114"/>
      <c r="H4" s="300" t="s">
        <v>102</v>
      </c>
      <c r="I4" s="300"/>
      <c r="J4" s="300"/>
      <c r="K4" s="24"/>
      <c r="L4" s="114"/>
    </row>
    <row r="5" spans="1:12" ht="14.25" customHeight="1" x14ac:dyDescent="0.2">
      <c r="A5" s="24"/>
      <c r="B5" s="301" t="s">
        <v>122</v>
      </c>
      <c r="C5" s="301"/>
      <c r="D5" s="301"/>
      <c r="E5" s="303" t="s">
        <v>132</v>
      </c>
      <c r="F5" s="301" t="s">
        <v>133</v>
      </c>
      <c r="G5" s="301" t="s">
        <v>134</v>
      </c>
      <c r="H5" s="301" t="s">
        <v>176</v>
      </c>
      <c r="I5" s="266" t="s">
        <v>121</v>
      </c>
      <c r="J5" s="301" t="s">
        <v>89</v>
      </c>
      <c r="K5" s="24"/>
      <c r="L5" s="114"/>
    </row>
    <row r="6" spans="1:12" ht="27" customHeight="1" x14ac:dyDescent="0.2">
      <c r="A6" s="24"/>
      <c r="B6" s="302"/>
      <c r="C6" s="302"/>
      <c r="D6" s="302"/>
      <c r="E6" s="304"/>
      <c r="F6" s="302"/>
      <c r="G6" s="302"/>
      <c r="H6" s="302"/>
      <c r="I6" s="267"/>
      <c r="J6" s="302"/>
      <c r="K6" s="24"/>
      <c r="L6" s="114"/>
    </row>
    <row r="7" spans="1:12" ht="41.25" customHeight="1" thickBot="1" x14ac:dyDescent="0.25">
      <c r="A7" s="24"/>
      <c r="B7" s="302"/>
      <c r="C7" s="302"/>
      <c r="D7" s="302"/>
      <c r="E7" s="304"/>
      <c r="F7" s="302"/>
      <c r="G7" s="302"/>
      <c r="H7" s="305"/>
      <c r="I7" s="267"/>
      <c r="J7" s="302"/>
      <c r="K7" s="24"/>
      <c r="L7" s="114"/>
    </row>
    <row r="8" spans="1:12" x14ac:dyDescent="0.2">
      <c r="A8" s="24"/>
      <c r="B8" s="285" t="s">
        <v>158</v>
      </c>
      <c r="C8" s="286"/>
      <c r="D8" s="287"/>
      <c r="E8" s="134"/>
      <c r="F8" s="135"/>
      <c r="G8" s="135"/>
      <c r="H8" s="136"/>
      <c r="I8" s="135"/>
      <c r="J8" s="135"/>
      <c r="K8" s="24" t="s">
        <v>127</v>
      </c>
      <c r="L8" s="114"/>
    </row>
    <row r="9" spans="1:12" ht="15.75" thickBot="1" x14ac:dyDescent="0.3">
      <c r="A9" s="24"/>
      <c r="B9" s="297" t="s">
        <v>2</v>
      </c>
      <c r="C9" s="298"/>
      <c r="D9" s="299"/>
      <c r="E9" s="137"/>
      <c r="F9" s="138"/>
      <c r="G9" s="139"/>
      <c r="H9" s="140">
        <v>156269274</v>
      </c>
      <c r="I9" s="127">
        <v>28489000</v>
      </c>
      <c r="J9" s="138">
        <f>SUM(E9:I9)</f>
        <v>184758274</v>
      </c>
      <c r="K9" s="24" t="s">
        <v>126</v>
      </c>
      <c r="L9" s="114"/>
    </row>
    <row r="10" spans="1:12" s="2" customFormat="1" x14ac:dyDescent="0.2">
      <c r="A10" s="24"/>
      <c r="B10" s="285" t="s">
        <v>158</v>
      </c>
      <c r="C10" s="286"/>
      <c r="D10" s="287"/>
      <c r="E10" s="236">
        <v>160000000</v>
      </c>
      <c r="F10" s="237"/>
      <c r="G10" s="238"/>
      <c r="H10" s="239"/>
      <c r="I10" s="240"/>
      <c r="J10" s="237">
        <f>SUM(E10:I10)</f>
        <v>160000000</v>
      </c>
      <c r="K10" s="24" t="s">
        <v>127</v>
      </c>
      <c r="L10" s="114"/>
    </row>
    <row r="11" spans="1:12" s="2" customFormat="1" ht="15.75" thickBot="1" x14ac:dyDescent="0.3">
      <c r="A11" s="24"/>
      <c r="B11" s="233"/>
      <c r="C11" s="234"/>
      <c r="D11" s="235" t="s">
        <v>188</v>
      </c>
      <c r="E11" s="240">
        <v>0</v>
      </c>
      <c r="F11" s="237"/>
      <c r="G11" s="238"/>
      <c r="H11" s="239">
        <v>156269274</v>
      </c>
      <c r="I11" s="240">
        <v>28489000</v>
      </c>
      <c r="J11" s="237">
        <f>SUM(E11:I11)</f>
        <v>184758274</v>
      </c>
      <c r="K11" s="24" t="s">
        <v>126</v>
      </c>
      <c r="L11" s="114"/>
    </row>
    <row r="12" spans="1:12" ht="15.75" thickBot="1" x14ac:dyDescent="0.3">
      <c r="A12" s="24"/>
      <c r="B12" s="142" t="s">
        <v>116</v>
      </c>
      <c r="C12" s="143"/>
      <c r="D12" s="228" t="s">
        <v>2</v>
      </c>
      <c r="E12" s="144">
        <f>SUM(E8:E9)</f>
        <v>0</v>
      </c>
      <c r="F12" s="144">
        <f t="shared" ref="F12:J12" si="0">SUM(F8:F9)</f>
        <v>0</v>
      </c>
      <c r="G12" s="144">
        <f t="shared" si="0"/>
        <v>0</v>
      </c>
      <c r="H12" s="144">
        <f t="shared" si="0"/>
        <v>156269274</v>
      </c>
      <c r="I12" s="144">
        <f t="shared" si="0"/>
        <v>28489000</v>
      </c>
      <c r="J12" s="144">
        <f t="shared" si="0"/>
        <v>184758274</v>
      </c>
      <c r="K12" s="75"/>
      <c r="L12" s="130"/>
    </row>
    <row r="13" spans="1:12" x14ac:dyDescent="0.2">
      <c r="A13" s="24"/>
      <c r="B13" s="142" t="s">
        <v>128</v>
      </c>
      <c r="C13" s="143"/>
      <c r="D13" s="227"/>
      <c r="E13" s="178">
        <f>E8</f>
        <v>0</v>
      </c>
      <c r="F13" s="178">
        <f t="shared" ref="F13:J13" si="1">F8</f>
        <v>0</v>
      </c>
      <c r="G13" s="178">
        <f t="shared" si="1"/>
        <v>0</v>
      </c>
      <c r="H13" s="178">
        <f t="shared" si="1"/>
        <v>0</v>
      </c>
      <c r="I13" s="178">
        <f t="shared" si="1"/>
        <v>0</v>
      </c>
      <c r="J13" s="178">
        <f t="shared" si="1"/>
        <v>0</v>
      </c>
      <c r="K13" s="75"/>
      <c r="L13" s="130"/>
    </row>
    <row r="14" spans="1:12" ht="15" thickBot="1" x14ac:dyDescent="0.25">
      <c r="A14" s="24"/>
      <c r="B14" s="145" t="s">
        <v>129</v>
      </c>
      <c r="C14" s="146"/>
      <c r="D14" s="177"/>
      <c r="E14" s="179">
        <f>E9</f>
        <v>0</v>
      </c>
      <c r="F14" s="179">
        <f t="shared" ref="F14:J14" si="2">F9</f>
        <v>0</v>
      </c>
      <c r="G14" s="179">
        <f t="shared" si="2"/>
        <v>0</v>
      </c>
      <c r="H14" s="179">
        <f t="shared" si="2"/>
        <v>156269274</v>
      </c>
      <c r="I14" s="179">
        <f t="shared" si="2"/>
        <v>28489000</v>
      </c>
      <c r="J14" s="179">
        <f t="shared" si="2"/>
        <v>184758274</v>
      </c>
      <c r="K14" s="75"/>
      <c r="L14" s="130"/>
    </row>
    <row r="15" spans="1:12" ht="15.75" thickBot="1" x14ac:dyDescent="0.3">
      <c r="A15" s="24"/>
      <c r="B15" s="142" t="s">
        <v>116</v>
      </c>
      <c r="C15" s="143"/>
      <c r="D15" s="228" t="s">
        <v>188</v>
      </c>
      <c r="E15" s="144">
        <f>E10+E11</f>
        <v>160000000</v>
      </c>
      <c r="F15" s="144">
        <f t="shared" ref="F15:J15" si="3">F10+F11</f>
        <v>0</v>
      </c>
      <c r="G15" s="144">
        <f t="shared" si="3"/>
        <v>0</v>
      </c>
      <c r="H15" s="144">
        <f t="shared" si="3"/>
        <v>156269274</v>
      </c>
      <c r="I15" s="144">
        <f t="shared" si="3"/>
        <v>28489000</v>
      </c>
      <c r="J15" s="144">
        <f t="shared" si="3"/>
        <v>344758274</v>
      </c>
      <c r="K15" s="24"/>
      <c r="L15" s="114"/>
    </row>
    <row r="16" spans="1:12" x14ac:dyDescent="0.2">
      <c r="A16" s="24"/>
      <c r="B16" s="142" t="s">
        <v>128</v>
      </c>
      <c r="C16" s="143"/>
      <c r="D16" s="227"/>
      <c r="E16" s="178">
        <f>E10</f>
        <v>160000000</v>
      </c>
      <c r="F16" s="178">
        <f t="shared" ref="F16:J16" si="4">F10</f>
        <v>0</v>
      </c>
      <c r="G16" s="178">
        <f t="shared" si="4"/>
        <v>0</v>
      </c>
      <c r="H16" s="178">
        <f t="shared" si="4"/>
        <v>0</v>
      </c>
      <c r="I16" s="178">
        <f t="shared" si="4"/>
        <v>0</v>
      </c>
      <c r="J16" s="178">
        <f t="shared" si="4"/>
        <v>160000000</v>
      </c>
      <c r="K16" s="24"/>
      <c r="L16" s="114"/>
    </row>
    <row r="17" spans="1:12" ht="15" thickBot="1" x14ac:dyDescent="0.25">
      <c r="A17" s="24"/>
      <c r="B17" s="145" t="s">
        <v>129</v>
      </c>
      <c r="C17" s="146"/>
      <c r="D17" s="177"/>
      <c r="E17" s="179">
        <f>E11</f>
        <v>0</v>
      </c>
      <c r="F17" s="179">
        <f t="shared" ref="F17:J17" si="5">F11</f>
        <v>0</v>
      </c>
      <c r="G17" s="179">
        <f t="shared" si="5"/>
        <v>0</v>
      </c>
      <c r="H17" s="179">
        <f t="shared" si="5"/>
        <v>156269274</v>
      </c>
      <c r="I17" s="179">
        <f t="shared" si="5"/>
        <v>28489000</v>
      </c>
      <c r="J17" s="179">
        <f t="shared" si="5"/>
        <v>184758274</v>
      </c>
      <c r="K17" s="24"/>
      <c r="L17" s="130"/>
    </row>
    <row r="18" spans="1:12" x14ac:dyDescent="0.2">
      <c r="A18" s="24"/>
      <c r="B18" s="114"/>
      <c r="C18" s="114"/>
      <c r="D18" s="114"/>
      <c r="E18" s="130"/>
      <c r="F18" s="130"/>
      <c r="G18" s="114"/>
      <c r="H18" s="114"/>
      <c r="I18" s="114"/>
      <c r="J18" s="114"/>
      <c r="K18" s="24"/>
      <c r="L18" s="130"/>
    </row>
    <row r="19" spans="1:12" x14ac:dyDescent="0.2">
      <c r="A19" s="24"/>
      <c r="B19" s="114"/>
      <c r="C19" s="114"/>
      <c r="D19" s="114"/>
      <c r="E19" s="130"/>
      <c r="F19" s="130"/>
      <c r="G19" s="114"/>
      <c r="H19" s="114"/>
      <c r="I19" s="114"/>
      <c r="J19" s="114"/>
      <c r="K19" s="24"/>
      <c r="L19" s="130"/>
    </row>
    <row r="20" spans="1:12" x14ac:dyDescent="0.2">
      <c r="A20" s="24"/>
      <c r="B20" s="114"/>
      <c r="C20" s="114"/>
      <c r="D20" s="114"/>
      <c r="E20" s="130"/>
      <c r="F20" s="130"/>
      <c r="G20" s="130"/>
      <c r="H20" s="130"/>
      <c r="I20" s="130"/>
      <c r="J20" s="114"/>
      <c r="K20" s="24"/>
      <c r="L20" s="114"/>
    </row>
    <row r="21" spans="1:12" x14ac:dyDescent="0.2">
      <c r="A21" s="24"/>
      <c r="B21" s="114"/>
      <c r="C21" s="114"/>
      <c r="D21" s="114"/>
      <c r="E21" s="130"/>
      <c r="F21" s="130"/>
      <c r="G21" s="114"/>
      <c r="H21" s="114"/>
      <c r="I21" s="114"/>
      <c r="J21" s="114"/>
      <c r="K21" s="24"/>
      <c r="L21" s="114"/>
    </row>
    <row r="22" spans="1:12" x14ac:dyDescent="0.2">
      <c r="A22" s="24"/>
      <c r="B22" s="114"/>
      <c r="C22" s="114"/>
      <c r="D22" s="114"/>
      <c r="E22" s="130"/>
      <c r="F22" s="130"/>
      <c r="G22" s="114"/>
      <c r="H22" s="114"/>
      <c r="I22" s="114"/>
      <c r="J22" s="114"/>
      <c r="K22" s="24"/>
      <c r="L22" s="114"/>
    </row>
    <row r="23" spans="1:12" x14ac:dyDescent="0.2">
      <c r="A23" s="24"/>
      <c r="B23" s="114"/>
      <c r="C23" s="114"/>
      <c r="D23" s="114"/>
      <c r="E23" s="130"/>
      <c r="F23" s="130"/>
      <c r="G23" s="114"/>
      <c r="H23" s="114"/>
      <c r="I23" s="114"/>
      <c r="J23" s="114"/>
      <c r="K23" s="24"/>
      <c r="L23" s="114"/>
    </row>
    <row r="24" spans="1:12" x14ac:dyDescent="0.2">
      <c r="A24" s="24"/>
      <c r="B24" s="114"/>
      <c r="C24" s="114"/>
      <c r="D24" s="114"/>
      <c r="E24" s="130"/>
      <c r="F24" s="130"/>
      <c r="G24" s="114"/>
      <c r="H24" s="114"/>
      <c r="I24" s="114"/>
      <c r="J24" s="114"/>
      <c r="K24" s="24"/>
      <c r="L24" s="114"/>
    </row>
    <row r="25" spans="1:12" x14ac:dyDescent="0.2">
      <c r="A25" s="24"/>
      <c r="B25" s="114"/>
      <c r="C25" s="114"/>
      <c r="D25" s="114"/>
      <c r="E25" s="130"/>
      <c r="F25" s="130"/>
      <c r="G25" s="114"/>
      <c r="H25" s="114"/>
      <c r="I25" s="114"/>
      <c r="J25" s="114"/>
      <c r="K25" s="24"/>
      <c r="L25" s="114"/>
    </row>
    <row r="26" spans="1:12" x14ac:dyDescent="0.2">
      <c r="A26" s="24"/>
      <c r="B26" s="114"/>
      <c r="C26" s="114"/>
      <c r="D26" s="114"/>
      <c r="E26" s="114"/>
      <c r="F26" s="114"/>
      <c r="G26" s="114"/>
      <c r="H26" s="114"/>
      <c r="I26" s="114"/>
      <c r="J26" s="114"/>
      <c r="K26" s="24"/>
      <c r="L26" s="114"/>
    </row>
    <row r="27" spans="1:12" x14ac:dyDescent="0.2">
      <c r="A27" s="24"/>
      <c r="B27" s="114"/>
      <c r="C27" s="114"/>
      <c r="D27" s="114"/>
      <c r="E27" s="114"/>
      <c r="F27" s="114"/>
      <c r="G27" s="114"/>
      <c r="H27" s="114"/>
      <c r="I27" s="114"/>
      <c r="J27" s="114"/>
      <c r="K27" s="24"/>
      <c r="L27" s="114"/>
    </row>
    <row r="28" spans="1:12" x14ac:dyDescent="0.2">
      <c r="A28" s="24"/>
      <c r="B28" s="114"/>
      <c r="C28" s="114"/>
      <c r="D28" s="114"/>
      <c r="E28" s="114"/>
      <c r="F28" s="114"/>
      <c r="G28" s="114"/>
      <c r="H28" s="114"/>
      <c r="I28" s="114"/>
      <c r="J28" s="114"/>
      <c r="K28" s="24"/>
      <c r="L28" s="114"/>
    </row>
    <row r="29" spans="1:12" x14ac:dyDescent="0.2">
      <c r="A29" s="24"/>
      <c r="B29" s="114"/>
      <c r="C29" s="114"/>
      <c r="D29" s="114"/>
      <c r="E29" s="114"/>
      <c r="F29" s="114"/>
      <c r="G29" s="114"/>
      <c r="H29" s="114"/>
      <c r="I29" s="114"/>
      <c r="J29" s="114"/>
      <c r="K29" s="24"/>
      <c r="L29" s="114"/>
    </row>
    <row r="30" spans="1:12" x14ac:dyDescent="0.2">
      <c r="A30" s="24"/>
      <c r="B30" s="114"/>
      <c r="C30" s="114"/>
      <c r="D30" s="114"/>
      <c r="E30" s="114"/>
      <c r="F30" s="114"/>
      <c r="G30" s="114"/>
      <c r="H30" s="114"/>
      <c r="I30" s="114"/>
      <c r="J30" s="114"/>
      <c r="K30" s="24"/>
      <c r="L30" s="114"/>
    </row>
    <row r="31" spans="1:12" x14ac:dyDescent="0.2">
      <c r="A31" s="24"/>
      <c r="B31" s="114"/>
      <c r="C31" s="114"/>
      <c r="D31" s="114"/>
      <c r="E31" s="114"/>
      <c r="F31" s="114"/>
      <c r="G31" s="114"/>
      <c r="H31" s="114"/>
      <c r="I31" s="114"/>
      <c r="J31" s="114"/>
      <c r="K31" s="24"/>
      <c r="L31" s="114"/>
    </row>
    <row r="32" spans="1:12" x14ac:dyDescent="0.2">
      <c r="A32" s="24"/>
      <c r="B32" s="114"/>
      <c r="C32" s="114"/>
      <c r="D32" s="114"/>
      <c r="E32" s="114"/>
      <c r="F32" s="114"/>
      <c r="G32" s="114"/>
      <c r="H32" s="114"/>
      <c r="I32" s="114"/>
      <c r="J32" s="114"/>
      <c r="K32" s="24"/>
      <c r="L32" s="114"/>
    </row>
    <row r="33" spans="1:12" x14ac:dyDescent="0.2">
      <c r="A33" s="24"/>
      <c r="B33" s="114"/>
      <c r="C33" s="114"/>
      <c r="D33" s="114"/>
      <c r="E33" s="114"/>
      <c r="F33" s="114"/>
      <c r="G33" s="114"/>
      <c r="H33" s="114"/>
      <c r="I33" s="114"/>
      <c r="J33" s="114"/>
      <c r="K33" s="24"/>
      <c r="L33" s="114"/>
    </row>
    <row r="34" spans="1:12" x14ac:dyDescent="0.2">
      <c r="A34" s="24"/>
      <c r="B34" s="114"/>
      <c r="C34" s="114"/>
      <c r="D34" s="114"/>
      <c r="E34" s="114"/>
      <c r="F34" s="114"/>
      <c r="G34" s="114"/>
      <c r="H34" s="114"/>
      <c r="I34" s="114"/>
      <c r="J34" s="114"/>
      <c r="K34" s="24"/>
      <c r="L34" s="114"/>
    </row>
    <row r="35" spans="1:12" x14ac:dyDescent="0.2">
      <c r="A35" s="24"/>
      <c r="B35" s="114"/>
      <c r="C35" s="114"/>
      <c r="D35" s="114"/>
      <c r="E35" s="114"/>
      <c r="F35" s="114"/>
      <c r="G35" s="114"/>
      <c r="H35" s="114"/>
      <c r="I35" s="114"/>
      <c r="J35" s="114"/>
      <c r="K35" s="24"/>
      <c r="L35" s="114"/>
    </row>
    <row r="36" spans="1:12" x14ac:dyDescent="0.2">
      <c r="A36" s="24"/>
      <c r="B36" s="114"/>
      <c r="C36" s="114"/>
      <c r="D36" s="114"/>
      <c r="E36" s="114"/>
      <c r="F36" s="114"/>
      <c r="G36" s="114"/>
      <c r="H36" s="114"/>
      <c r="I36" s="114"/>
      <c r="J36" s="114"/>
      <c r="K36" s="24"/>
      <c r="L36" s="114"/>
    </row>
    <row r="37" spans="1:12" x14ac:dyDescent="0.2">
      <c r="A37" s="24"/>
      <c r="B37" s="114"/>
      <c r="C37" s="114"/>
      <c r="D37" s="114"/>
      <c r="E37" s="114"/>
      <c r="F37" s="114"/>
      <c r="G37" s="114"/>
      <c r="H37" s="114"/>
      <c r="I37" s="114"/>
      <c r="J37" s="114"/>
      <c r="K37" s="24"/>
      <c r="L37" s="114"/>
    </row>
    <row r="38" spans="1:12" x14ac:dyDescent="0.2">
      <c r="A38" s="24"/>
      <c r="B38" s="114"/>
      <c r="C38" s="114"/>
      <c r="D38" s="114"/>
      <c r="E38" s="114"/>
      <c r="F38" s="114"/>
      <c r="G38" s="114"/>
      <c r="H38" s="114"/>
      <c r="I38" s="114"/>
      <c r="J38" s="114"/>
      <c r="K38" s="24"/>
      <c r="L38" s="114"/>
    </row>
    <row r="39" spans="1:12" x14ac:dyDescent="0.2">
      <c r="A39" s="24"/>
      <c r="B39" s="114"/>
      <c r="C39" s="114"/>
      <c r="D39" s="114"/>
      <c r="E39" s="114"/>
      <c r="F39" s="114"/>
      <c r="G39" s="114"/>
      <c r="H39" s="114"/>
      <c r="I39" s="114"/>
      <c r="J39" s="114"/>
      <c r="K39" s="24"/>
      <c r="L39" s="114"/>
    </row>
    <row r="40" spans="1:12" x14ac:dyDescent="0.2">
      <c r="A40" s="24"/>
      <c r="B40" s="114"/>
      <c r="C40" s="114"/>
      <c r="D40" s="114"/>
      <c r="E40" s="114"/>
      <c r="F40" s="114"/>
      <c r="G40" s="114"/>
      <c r="H40" s="114"/>
      <c r="I40" s="114"/>
      <c r="J40" s="114"/>
      <c r="K40" s="24"/>
      <c r="L40" s="114"/>
    </row>
    <row r="41" spans="1:12" x14ac:dyDescent="0.2">
      <c r="A41" s="24"/>
      <c r="B41" s="114"/>
      <c r="C41" s="114"/>
      <c r="D41" s="114"/>
      <c r="E41" s="114"/>
      <c r="F41" s="114"/>
      <c r="G41" s="114"/>
      <c r="H41" s="114"/>
      <c r="I41" s="114"/>
      <c r="J41" s="114"/>
      <c r="K41" s="24"/>
      <c r="L41" s="114"/>
    </row>
    <row r="42" spans="1:12" x14ac:dyDescent="0.2">
      <c r="A42" s="24"/>
      <c r="B42" s="114"/>
      <c r="C42" s="114"/>
      <c r="D42" s="114"/>
      <c r="E42" s="114"/>
      <c r="F42" s="114"/>
      <c r="G42" s="114"/>
      <c r="H42" s="114"/>
      <c r="I42" s="114"/>
      <c r="J42" s="114"/>
      <c r="K42" s="24"/>
      <c r="L42" s="114"/>
    </row>
    <row r="43" spans="1:12" x14ac:dyDescent="0.2">
      <c r="A43" s="24"/>
      <c r="B43" s="114"/>
      <c r="C43" s="114"/>
      <c r="D43" s="114"/>
      <c r="E43" s="114"/>
      <c r="F43" s="114"/>
      <c r="G43" s="114"/>
      <c r="H43" s="114"/>
      <c r="I43" s="114"/>
      <c r="J43" s="114"/>
      <c r="K43" s="24"/>
      <c r="L43" s="114"/>
    </row>
  </sheetData>
  <mergeCells count="11">
    <mergeCell ref="B10:D10"/>
    <mergeCell ref="B8:D8"/>
    <mergeCell ref="B9:D9"/>
    <mergeCell ref="H4:J4"/>
    <mergeCell ref="B5:D7"/>
    <mergeCell ref="E5:E7"/>
    <mergeCell ref="F5:F7"/>
    <mergeCell ref="G5:G7"/>
    <mergeCell ref="I5:I7"/>
    <mergeCell ref="H5:H7"/>
    <mergeCell ref="J5:J7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D91E-B56B-4F51-A1BF-9D5A6EF194DA}">
  <dimension ref="A1:H24"/>
  <sheetViews>
    <sheetView workbookViewId="0">
      <selection activeCell="D9" sqref="D9"/>
    </sheetView>
  </sheetViews>
  <sheetFormatPr defaultRowHeight="15" x14ac:dyDescent="0.25"/>
  <cols>
    <col min="1" max="1" width="37.5" style="148" customWidth="1"/>
    <col min="2" max="2" width="34.875" style="148" customWidth="1"/>
    <col min="3" max="3" width="18.5" style="170" customWidth="1"/>
    <col min="4" max="4" width="21.875" style="148" customWidth="1"/>
    <col min="5" max="8" width="8.625" style="148" customWidth="1"/>
  </cols>
  <sheetData>
    <row r="1" spans="1:8" x14ac:dyDescent="0.25">
      <c r="B1" s="164" t="s">
        <v>183</v>
      </c>
      <c r="C1" s="164"/>
    </row>
    <row r="2" spans="1:8" x14ac:dyDescent="0.25">
      <c r="B2" s="149"/>
    </row>
    <row r="3" spans="1:8" x14ac:dyDescent="0.25">
      <c r="A3" s="306" t="s">
        <v>1</v>
      </c>
      <c r="B3" s="306"/>
      <c r="C3" s="306"/>
    </row>
    <row r="4" spans="1:8" x14ac:dyDescent="0.25">
      <c r="A4" s="306" t="s">
        <v>186</v>
      </c>
      <c r="B4" s="306"/>
      <c r="C4" s="306"/>
    </row>
    <row r="6" spans="1:8" x14ac:dyDescent="0.25">
      <c r="A6" s="306" t="s">
        <v>151</v>
      </c>
      <c r="B6" s="306"/>
      <c r="C6" s="306"/>
    </row>
    <row r="7" spans="1:8" x14ac:dyDescent="0.25">
      <c r="A7" s="306" t="s">
        <v>135</v>
      </c>
      <c r="B7" s="306"/>
      <c r="C7" s="306"/>
      <c r="D7" s="164" t="s">
        <v>138</v>
      </c>
    </row>
    <row r="9" spans="1:8" ht="30" x14ac:dyDescent="0.25">
      <c r="A9" s="149" t="s">
        <v>136</v>
      </c>
      <c r="B9" s="149" t="s">
        <v>137</v>
      </c>
      <c r="C9" s="230" t="s">
        <v>197</v>
      </c>
      <c r="D9" s="253" t="s">
        <v>198</v>
      </c>
    </row>
    <row r="10" spans="1:8" s="2" customFormat="1" ht="75" x14ac:dyDescent="0.25">
      <c r="A10" s="166" t="s">
        <v>154</v>
      </c>
      <c r="B10" s="168" t="s">
        <v>180</v>
      </c>
      <c r="C10" s="171">
        <f>'Felhalmozási bevételek'!K8</f>
        <v>27489000</v>
      </c>
      <c r="D10" s="171">
        <v>27489000</v>
      </c>
      <c r="E10" s="148"/>
      <c r="F10" s="148"/>
      <c r="G10" s="148"/>
      <c r="H10" s="148"/>
    </row>
    <row r="11" spans="1:8" s="2" customFormat="1" x14ac:dyDescent="0.25">
      <c r="A11" s="166" t="s">
        <v>155</v>
      </c>
      <c r="B11" s="168" t="s">
        <v>156</v>
      </c>
      <c r="C11" s="171">
        <f>'Működési bevételek'!H8-2045000</f>
        <v>16387280</v>
      </c>
      <c r="D11" s="171">
        <v>16387280</v>
      </c>
      <c r="E11" s="148"/>
      <c r="F11" s="148"/>
      <c r="G11" s="148"/>
      <c r="H11" s="148"/>
    </row>
    <row r="12" spans="1:8" ht="30.75" customHeight="1" x14ac:dyDescent="0.25">
      <c r="A12" s="165" t="s">
        <v>139</v>
      </c>
      <c r="B12" s="165" t="s">
        <v>150</v>
      </c>
      <c r="C12" s="167">
        <v>2045000</v>
      </c>
      <c r="D12" s="167">
        <v>2045000</v>
      </c>
    </row>
    <row r="13" spans="1:8" ht="15.75" x14ac:dyDescent="0.25">
      <c r="A13" s="151" t="s">
        <v>140</v>
      </c>
      <c r="B13" s="152"/>
      <c r="C13" s="172">
        <f>SUM(C10:C12)</f>
        <v>45921280</v>
      </c>
      <c r="D13" s="172">
        <f>SUM(D10:D12)</f>
        <v>45921280</v>
      </c>
    </row>
    <row r="14" spans="1:8" x14ac:dyDescent="0.25">
      <c r="B14" s="153" t="s">
        <v>141</v>
      </c>
    </row>
    <row r="16" spans="1:8" x14ac:dyDescent="0.25">
      <c r="A16" s="306" t="s">
        <v>152</v>
      </c>
      <c r="B16" s="306"/>
      <c r="C16" s="306"/>
    </row>
    <row r="17" spans="1:3" x14ac:dyDescent="0.25">
      <c r="A17" s="306" t="s">
        <v>135</v>
      </c>
      <c r="B17" s="306"/>
      <c r="C17" s="306"/>
    </row>
    <row r="19" spans="1:3" x14ac:dyDescent="0.25">
      <c r="A19" s="149" t="s">
        <v>142</v>
      </c>
      <c r="B19" s="149" t="s">
        <v>143</v>
      </c>
      <c r="C19" s="164" t="s">
        <v>144</v>
      </c>
    </row>
    <row r="20" spans="1:3" ht="18.75" x14ac:dyDescent="0.3">
      <c r="A20" s="150" t="s">
        <v>153</v>
      </c>
      <c r="B20" s="150"/>
      <c r="C20" s="173"/>
    </row>
    <row r="21" spans="1:3" ht="18.75" x14ac:dyDescent="0.3">
      <c r="A21" s="150"/>
      <c r="B21" s="150"/>
      <c r="C21" s="173"/>
    </row>
    <row r="22" spans="1:3" ht="18.75" x14ac:dyDescent="0.3">
      <c r="A22" s="150"/>
      <c r="B22" s="150"/>
      <c r="C22" s="173"/>
    </row>
    <row r="23" spans="1:3" ht="18.75" x14ac:dyDescent="0.3">
      <c r="A23" s="169" t="s">
        <v>140</v>
      </c>
      <c r="B23" s="154"/>
      <c r="C23" s="174">
        <f>SUM(C19:C22)</f>
        <v>0</v>
      </c>
    </row>
    <row r="24" spans="1:3" x14ac:dyDescent="0.25">
      <c r="B24" s="153" t="s">
        <v>145</v>
      </c>
    </row>
  </sheetData>
  <mergeCells count="6">
    <mergeCell ref="A16:C16"/>
    <mergeCell ref="A17:C17"/>
    <mergeCell ref="A3:C3"/>
    <mergeCell ref="A4:C4"/>
    <mergeCell ref="A6:C6"/>
    <mergeCell ref="A7:C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03E8-60F2-4FFE-8885-CC4481A55BF6}">
  <dimension ref="A1:D184"/>
  <sheetViews>
    <sheetView tabSelected="1" workbookViewId="0">
      <selection activeCell="D2" sqref="D2"/>
    </sheetView>
  </sheetViews>
  <sheetFormatPr defaultRowHeight="14.25" x14ac:dyDescent="0.2"/>
  <cols>
    <col min="1" max="1" width="13.625" style="2" customWidth="1"/>
    <col min="2" max="2" width="39.5" style="2" customWidth="1"/>
    <col min="3" max="3" width="24.375" style="2" customWidth="1"/>
    <col min="4" max="4" width="26.875" style="2" customWidth="1"/>
  </cols>
  <sheetData>
    <row r="1" spans="1:4" ht="15.75" x14ac:dyDescent="0.2">
      <c r="A1" s="307" t="s">
        <v>9</v>
      </c>
      <c r="B1" s="307"/>
      <c r="C1" s="307"/>
      <c r="D1" s="24"/>
    </row>
    <row r="2" spans="1:4" ht="15.75" x14ac:dyDescent="0.2">
      <c r="A2" s="307" t="s">
        <v>173</v>
      </c>
      <c r="B2" s="307"/>
      <c r="C2" s="307"/>
      <c r="D2" s="220" t="s">
        <v>182</v>
      </c>
    </row>
    <row r="3" spans="1:4" ht="15.75" x14ac:dyDescent="0.2">
      <c r="A3" s="155"/>
      <c r="B3" s="155"/>
      <c r="C3" s="155"/>
      <c r="D3" s="24"/>
    </row>
    <row r="4" spans="1:4" ht="15" thickBot="1" x14ac:dyDescent="0.25">
      <c r="A4" s="24"/>
      <c r="B4" s="24"/>
      <c r="D4" s="24"/>
    </row>
    <row r="5" spans="1:4" ht="30.75" thickBot="1" x14ac:dyDescent="0.3">
      <c r="A5" s="156" t="s">
        <v>146</v>
      </c>
      <c r="B5" s="156" t="s">
        <v>147</v>
      </c>
      <c r="C5" s="232" t="s">
        <v>187</v>
      </c>
      <c r="D5" s="232" t="s">
        <v>184</v>
      </c>
    </row>
    <row r="6" spans="1:4" ht="45.75" thickBot="1" x14ac:dyDescent="0.3">
      <c r="A6" s="157" t="s">
        <v>148</v>
      </c>
      <c r="B6" s="163" t="s">
        <v>9</v>
      </c>
      <c r="C6" s="158">
        <f>'Működési kiadások'!M12+'Felhalmozási kiadások'!J12</f>
        <v>1410404510</v>
      </c>
      <c r="D6" s="158">
        <f>'Felhalmozási kiadások'!J15+'Működési kiadások'!M16</f>
        <v>1410404510</v>
      </c>
    </row>
    <row r="7" spans="1:4" ht="35.25" customHeight="1" thickBot="1" x14ac:dyDescent="0.3">
      <c r="A7" s="308" t="s">
        <v>149</v>
      </c>
      <c r="B7" s="309"/>
      <c r="C7" s="159">
        <f>SUM(C6:C6)</f>
        <v>1410404510</v>
      </c>
      <c r="D7" s="159">
        <f>SUM(D6:D6)</f>
        <v>1410404510</v>
      </c>
    </row>
    <row r="8" spans="1:4" x14ac:dyDescent="0.2">
      <c r="A8" s="24"/>
      <c r="B8" s="24"/>
      <c r="C8" s="24"/>
      <c r="D8" s="24"/>
    </row>
    <row r="9" spans="1:4" x14ac:dyDescent="0.2">
      <c r="A9" s="24"/>
      <c r="B9" s="24"/>
      <c r="C9" s="24"/>
      <c r="D9" s="24"/>
    </row>
    <row r="10" spans="1:4" x14ac:dyDescent="0.2">
      <c r="A10" s="24"/>
      <c r="B10" s="24"/>
      <c r="C10" s="24"/>
      <c r="D10" s="24"/>
    </row>
    <row r="11" spans="1:4" x14ac:dyDescent="0.2">
      <c r="A11" s="24"/>
      <c r="B11" s="24"/>
      <c r="C11" s="75"/>
      <c r="D11" s="24"/>
    </row>
    <row r="12" spans="1:4" x14ac:dyDescent="0.2">
      <c r="A12" s="147"/>
      <c r="B12" s="24"/>
      <c r="C12" s="160"/>
      <c r="D12" s="24"/>
    </row>
    <row r="13" spans="1:4" x14ac:dyDescent="0.2">
      <c r="A13" s="24"/>
      <c r="B13" s="24"/>
      <c r="C13" s="24"/>
      <c r="D13" s="24"/>
    </row>
    <row r="14" spans="1:4" x14ac:dyDescent="0.2">
      <c r="A14" s="24"/>
      <c r="B14" s="24"/>
      <c r="C14" s="160"/>
      <c r="D14" s="24"/>
    </row>
    <row r="15" spans="1:4" x14ac:dyDescent="0.2">
      <c r="A15" s="24"/>
      <c r="B15" s="24"/>
      <c r="C15" s="160"/>
      <c r="D15" s="24"/>
    </row>
    <row r="16" spans="1:4" x14ac:dyDescent="0.2">
      <c r="A16" s="24"/>
      <c r="B16" s="24"/>
      <c r="C16" s="160"/>
      <c r="D16" s="24"/>
    </row>
    <row r="17" spans="1:4" x14ac:dyDescent="0.2">
      <c r="A17" s="24"/>
      <c r="B17" s="24"/>
      <c r="C17" s="24"/>
      <c r="D17" s="24"/>
    </row>
    <row r="18" spans="1:4" x14ac:dyDescent="0.2">
      <c r="A18" s="24"/>
      <c r="B18" s="24"/>
      <c r="C18" s="24"/>
      <c r="D18" s="24"/>
    </row>
    <row r="19" spans="1:4" x14ac:dyDescent="0.2">
      <c r="A19" s="24"/>
      <c r="B19" s="24"/>
      <c r="C19" s="24"/>
      <c r="D19" s="24"/>
    </row>
    <row r="20" spans="1:4" x14ac:dyDescent="0.2">
      <c r="A20" s="24"/>
      <c r="B20" s="24"/>
      <c r="C20" s="24"/>
      <c r="D20" s="24"/>
    </row>
    <row r="21" spans="1:4" x14ac:dyDescent="0.2">
      <c r="A21" s="24"/>
      <c r="B21" s="24"/>
      <c r="C21" s="24"/>
      <c r="D21" s="24"/>
    </row>
    <row r="22" spans="1:4" x14ac:dyDescent="0.2">
      <c r="A22" s="24"/>
      <c r="B22" s="24"/>
      <c r="C22" s="24"/>
      <c r="D22" s="24"/>
    </row>
    <row r="23" spans="1:4" x14ac:dyDescent="0.2">
      <c r="A23" s="24"/>
      <c r="B23" s="24"/>
      <c r="C23" s="24"/>
      <c r="D23" s="24"/>
    </row>
    <row r="24" spans="1:4" x14ac:dyDescent="0.2">
      <c r="A24" s="24"/>
      <c r="B24" s="24"/>
      <c r="C24" s="24"/>
      <c r="D24" s="24"/>
    </row>
    <row r="25" spans="1:4" x14ac:dyDescent="0.2">
      <c r="A25" s="24"/>
      <c r="B25" s="24"/>
      <c r="C25" s="24"/>
      <c r="D25" s="24"/>
    </row>
    <row r="26" spans="1:4" x14ac:dyDescent="0.2">
      <c r="A26" s="24"/>
      <c r="B26" s="24"/>
      <c r="C26" s="24"/>
      <c r="D26" s="24"/>
    </row>
    <row r="27" spans="1:4" x14ac:dyDescent="0.2">
      <c r="A27" s="24"/>
      <c r="B27" s="24"/>
      <c r="C27" s="24"/>
      <c r="D27" s="24"/>
    </row>
    <row r="28" spans="1:4" x14ac:dyDescent="0.2">
      <c r="A28" s="24"/>
      <c r="B28" s="24"/>
      <c r="C28" s="24"/>
      <c r="D28" s="24"/>
    </row>
    <row r="29" spans="1:4" x14ac:dyDescent="0.2">
      <c r="A29" s="24"/>
      <c r="B29" s="24"/>
      <c r="C29" s="24"/>
      <c r="D29" s="24"/>
    </row>
    <row r="30" spans="1:4" x14ac:dyDescent="0.2">
      <c r="A30" s="24"/>
      <c r="B30" s="24"/>
      <c r="C30" s="24"/>
      <c r="D30" s="24"/>
    </row>
    <row r="31" spans="1:4" x14ac:dyDescent="0.2">
      <c r="A31" s="24"/>
      <c r="B31" s="24"/>
      <c r="C31" s="24"/>
      <c r="D31" s="24"/>
    </row>
    <row r="32" spans="1:4" x14ac:dyDescent="0.2">
      <c r="A32" s="24"/>
      <c r="B32" s="24"/>
      <c r="C32" s="24"/>
      <c r="D32" s="24"/>
    </row>
    <row r="33" spans="1:4" x14ac:dyDescent="0.2">
      <c r="A33" s="24"/>
      <c r="B33" s="24"/>
      <c r="C33" s="24"/>
      <c r="D33" s="24"/>
    </row>
    <row r="34" spans="1:4" x14ac:dyDescent="0.2">
      <c r="A34" s="24"/>
      <c r="B34" s="24"/>
      <c r="C34" s="24"/>
      <c r="D34" s="24"/>
    </row>
    <row r="35" spans="1:4" x14ac:dyDescent="0.2">
      <c r="A35" s="24"/>
      <c r="B35" s="24"/>
      <c r="C35" s="24"/>
      <c r="D35" s="24"/>
    </row>
    <row r="36" spans="1:4" x14ac:dyDescent="0.2">
      <c r="A36" s="24"/>
      <c r="B36" s="24"/>
      <c r="C36" s="24"/>
      <c r="D36" s="24"/>
    </row>
    <row r="37" spans="1:4" x14ac:dyDescent="0.2">
      <c r="A37" s="24"/>
      <c r="B37" s="24"/>
      <c r="C37" s="24"/>
      <c r="D37" s="24"/>
    </row>
    <row r="38" spans="1:4" x14ac:dyDescent="0.2">
      <c r="A38" s="24"/>
      <c r="B38" s="24"/>
      <c r="C38" s="24"/>
      <c r="D38" s="24"/>
    </row>
    <row r="39" spans="1:4" x14ac:dyDescent="0.2">
      <c r="A39" s="24"/>
      <c r="B39" s="24"/>
      <c r="C39" s="24"/>
      <c r="D39" s="24"/>
    </row>
    <row r="40" spans="1:4" x14ac:dyDescent="0.2">
      <c r="A40" s="24"/>
      <c r="B40" s="24"/>
      <c r="C40" s="24"/>
      <c r="D40" s="24"/>
    </row>
    <row r="41" spans="1:4" x14ac:dyDescent="0.2">
      <c r="A41" s="24"/>
      <c r="B41" s="24"/>
      <c r="C41" s="24"/>
      <c r="D41" s="24"/>
    </row>
    <row r="42" spans="1:4" x14ac:dyDescent="0.2">
      <c r="A42" s="24"/>
      <c r="B42" s="24"/>
      <c r="C42" s="24"/>
      <c r="D42" s="24"/>
    </row>
    <row r="43" spans="1:4" x14ac:dyDescent="0.2">
      <c r="A43" s="24"/>
      <c r="B43" s="24"/>
      <c r="C43" s="24"/>
      <c r="D43" s="24"/>
    </row>
    <row r="44" spans="1:4" x14ac:dyDescent="0.2">
      <c r="A44" s="24"/>
      <c r="B44" s="24"/>
      <c r="C44" s="24"/>
      <c r="D44" s="24"/>
    </row>
    <row r="45" spans="1:4" x14ac:dyDescent="0.2">
      <c r="A45" s="24"/>
      <c r="B45" s="24"/>
      <c r="C45" s="24"/>
      <c r="D45" s="24"/>
    </row>
    <row r="46" spans="1:4" x14ac:dyDescent="0.2">
      <c r="A46" s="24"/>
      <c r="B46" s="24"/>
      <c r="C46" s="24"/>
      <c r="D46" s="24"/>
    </row>
    <row r="47" spans="1:4" x14ac:dyDescent="0.2">
      <c r="A47" s="24"/>
      <c r="B47" s="24"/>
      <c r="C47" s="24"/>
      <c r="D47" s="24"/>
    </row>
    <row r="48" spans="1:4" x14ac:dyDescent="0.2">
      <c r="A48" s="24"/>
      <c r="B48" s="24"/>
      <c r="C48" s="24"/>
      <c r="D48" s="24"/>
    </row>
    <row r="49" spans="1:4" x14ac:dyDescent="0.2">
      <c r="A49" s="24"/>
      <c r="B49" s="24"/>
      <c r="C49" s="24"/>
      <c r="D49" s="24"/>
    </row>
    <row r="50" spans="1:4" x14ac:dyDescent="0.2">
      <c r="A50" s="24"/>
      <c r="B50" s="24"/>
      <c r="C50" s="24"/>
      <c r="D50" s="24"/>
    </row>
    <row r="51" spans="1:4" x14ac:dyDescent="0.2">
      <c r="A51" s="24"/>
      <c r="B51" s="24"/>
      <c r="C51" s="24"/>
      <c r="D51" s="24"/>
    </row>
    <row r="52" spans="1:4" x14ac:dyDescent="0.2">
      <c r="A52" s="24"/>
      <c r="B52" s="24"/>
      <c r="C52" s="24"/>
      <c r="D52" s="24"/>
    </row>
    <row r="53" spans="1:4" x14ac:dyDescent="0.2">
      <c r="A53" s="24"/>
      <c r="B53" s="24"/>
      <c r="C53" s="24"/>
      <c r="D53" s="24"/>
    </row>
    <row r="54" spans="1:4" x14ac:dyDescent="0.2">
      <c r="A54" s="24"/>
      <c r="B54" s="24"/>
      <c r="C54" s="24"/>
      <c r="D54" s="24"/>
    </row>
    <row r="55" spans="1:4" x14ac:dyDescent="0.2">
      <c r="A55" s="24"/>
      <c r="B55" s="24"/>
      <c r="C55" s="24"/>
      <c r="D55" s="24"/>
    </row>
    <row r="56" spans="1:4" x14ac:dyDescent="0.2">
      <c r="A56" s="24"/>
      <c r="B56" s="24"/>
      <c r="C56" s="24"/>
      <c r="D56" s="24"/>
    </row>
    <row r="57" spans="1:4" x14ac:dyDescent="0.2">
      <c r="A57" s="24"/>
      <c r="B57" s="24"/>
      <c r="C57" s="24"/>
      <c r="D57" s="24"/>
    </row>
    <row r="58" spans="1:4" x14ac:dyDescent="0.2">
      <c r="A58" s="24"/>
      <c r="B58" s="24"/>
      <c r="C58" s="24"/>
      <c r="D58" s="24"/>
    </row>
    <row r="59" spans="1:4" x14ac:dyDescent="0.2">
      <c r="A59" s="24"/>
      <c r="B59" s="24"/>
      <c r="C59" s="24"/>
      <c r="D59" s="24"/>
    </row>
    <row r="60" spans="1:4" x14ac:dyDescent="0.2">
      <c r="A60" s="24"/>
      <c r="B60" s="24"/>
      <c r="C60" s="24"/>
      <c r="D60" s="24"/>
    </row>
    <row r="61" spans="1:4" x14ac:dyDescent="0.2">
      <c r="A61" s="24"/>
      <c r="B61" s="24"/>
      <c r="C61" s="24"/>
      <c r="D61" s="24"/>
    </row>
    <row r="62" spans="1:4" x14ac:dyDescent="0.2">
      <c r="A62" s="24"/>
      <c r="B62" s="24"/>
      <c r="C62" s="24"/>
      <c r="D62" s="24"/>
    </row>
    <row r="63" spans="1:4" x14ac:dyDescent="0.2">
      <c r="A63" s="24"/>
      <c r="B63" s="24"/>
      <c r="C63" s="24"/>
      <c r="D63" s="24"/>
    </row>
    <row r="64" spans="1:4" x14ac:dyDescent="0.2">
      <c r="A64" s="24"/>
      <c r="B64" s="24"/>
      <c r="C64" s="24"/>
      <c r="D64" s="24"/>
    </row>
    <row r="65" spans="1:4" x14ac:dyDescent="0.2">
      <c r="A65" s="24"/>
      <c r="B65" s="24"/>
      <c r="C65" s="24"/>
      <c r="D65" s="24"/>
    </row>
    <row r="66" spans="1:4" x14ac:dyDescent="0.2">
      <c r="A66" s="24"/>
      <c r="B66" s="24"/>
      <c r="C66" s="24"/>
      <c r="D66" s="24"/>
    </row>
    <row r="67" spans="1:4" x14ac:dyDescent="0.2">
      <c r="A67" s="24"/>
      <c r="B67" s="24"/>
      <c r="C67" s="24"/>
      <c r="D67" s="24"/>
    </row>
    <row r="68" spans="1:4" x14ac:dyDescent="0.2">
      <c r="A68" s="24"/>
      <c r="B68" s="24"/>
      <c r="C68" s="24"/>
      <c r="D68" s="24"/>
    </row>
    <row r="69" spans="1:4" x14ac:dyDescent="0.2">
      <c r="A69" s="24"/>
      <c r="B69" s="24"/>
      <c r="C69" s="24"/>
      <c r="D69" s="24"/>
    </row>
    <row r="70" spans="1:4" x14ac:dyDescent="0.2">
      <c r="A70" s="24"/>
      <c r="B70" s="24"/>
      <c r="C70" s="24"/>
      <c r="D70" s="24"/>
    </row>
    <row r="71" spans="1:4" x14ac:dyDescent="0.2">
      <c r="A71" s="24"/>
      <c r="B71" s="24"/>
      <c r="C71" s="24"/>
      <c r="D71" s="24"/>
    </row>
    <row r="72" spans="1:4" x14ac:dyDescent="0.2">
      <c r="A72" s="24"/>
      <c r="B72" s="24"/>
      <c r="C72" s="24"/>
      <c r="D72" s="24"/>
    </row>
    <row r="73" spans="1:4" x14ac:dyDescent="0.2">
      <c r="A73" s="24"/>
      <c r="B73" s="24"/>
      <c r="C73" s="24"/>
      <c r="D73" s="24"/>
    </row>
    <row r="74" spans="1:4" x14ac:dyDescent="0.2">
      <c r="A74" s="24"/>
      <c r="B74" s="24"/>
      <c r="C74" s="24"/>
      <c r="D74" s="24"/>
    </row>
    <row r="75" spans="1:4" x14ac:dyDescent="0.2">
      <c r="A75" s="24"/>
      <c r="B75" s="24"/>
      <c r="C75" s="24"/>
      <c r="D75" s="24"/>
    </row>
    <row r="76" spans="1:4" x14ac:dyDescent="0.2">
      <c r="A76" s="24"/>
      <c r="B76" s="24"/>
      <c r="C76" s="24"/>
      <c r="D76" s="24"/>
    </row>
    <row r="77" spans="1:4" x14ac:dyDescent="0.2">
      <c r="A77" s="24"/>
      <c r="B77" s="24"/>
      <c r="C77" s="24"/>
      <c r="D77" s="24"/>
    </row>
    <row r="78" spans="1:4" x14ac:dyDescent="0.2">
      <c r="A78" s="24"/>
      <c r="B78" s="24"/>
      <c r="C78" s="24"/>
      <c r="D78" s="24"/>
    </row>
    <row r="79" spans="1:4" x14ac:dyDescent="0.2">
      <c r="A79" s="24"/>
      <c r="B79" s="24"/>
      <c r="C79" s="24"/>
      <c r="D79" s="24"/>
    </row>
    <row r="80" spans="1:4" x14ac:dyDescent="0.2">
      <c r="A80" s="24"/>
      <c r="B80" s="24"/>
      <c r="C80" s="24"/>
      <c r="D80" s="24"/>
    </row>
    <row r="81" spans="1:4" x14ac:dyDescent="0.2">
      <c r="A81" s="24"/>
      <c r="B81" s="24"/>
      <c r="C81" s="24"/>
      <c r="D81" s="24"/>
    </row>
    <row r="82" spans="1:4" x14ac:dyDescent="0.2">
      <c r="A82" s="24"/>
      <c r="B82" s="24"/>
      <c r="C82" s="24"/>
      <c r="D82" s="24"/>
    </row>
    <row r="83" spans="1:4" x14ac:dyDescent="0.2">
      <c r="A83" s="24"/>
      <c r="B83" s="24"/>
      <c r="C83" s="24"/>
      <c r="D83" s="24"/>
    </row>
    <row r="84" spans="1:4" x14ac:dyDescent="0.2">
      <c r="A84" s="24"/>
      <c r="B84" s="24"/>
      <c r="C84" s="24"/>
      <c r="D84" s="24"/>
    </row>
    <row r="85" spans="1:4" x14ac:dyDescent="0.2">
      <c r="A85" s="24"/>
      <c r="B85" s="24"/>
      <c r="C85" s="24"/>
      <c r="D85" s="24"/>
    </row>
    <row r="86" spans="1:4" x14ac:dyDescent="0.2">
      <c r="A86" s="24"/>
      <c r="B86" s="24"/>
      <c r="C86" s="24"/>
      <c r="D86" s="24"/>
    </row>
    <row r="87" spans="1:4" x14ac:dyDescent="0.2">
      <c r="A87" s="24"/>
      <c r="B87" s="24"/>
      <c r="C87" s="24"/>
      <c r="D87" s="24"/>
    </row>
    <row r="88" spans="1:4" x14ac:dyDescent="0.2">
      <c r="A88" s="24"/>
      <c r="B88" s="24"/>
      <c r="C88" s="24"/>
      <c r="D88" s="24"/>
    </row>
    <row r="89" spans="1:4" x14ac:dyDescent="0.2">
      <c r="A89" s="24"/>
      <c r="B89" s="24"/>
      <c r="C89" s="24"/>
      <c r="D89" s="24"/>
    </row>
    <row r="90" spans="1:4" x14ac:dyDescent="0.2">
      <c r="A90" s="24"/>
      <c r="B90" s="24"/>
      <c r="C90" s="24"/>
      <c r="D90" s="24"/>
    </row>
    <row r="91" spans="1:4" x14ac:dyDescent="0.2">
      <c r="A91" s="24"/>
      <c r="B91" s="24"/>
      <c r="C91" s="24"/>
      <c r="D91" s="24"/>
    </row>
    <row r="92" spans="1:4" x14ac:dyDescent="0.2">
      <c r="A92" s="24"/>
      <c r="B92" s="24"/>
      <c r="C92" s="24"/>
      <c r="D92" s="24"/>
    </row>
    <row r="93" spans="1:4" x14ac:dyDescent="0.2">
      <c r="A93" s="24"/>
      <c r="B93" s="24"/>
      <c r="C93" s="24"/>
      <c r="D93" s="24"/>
    </row>
    <row r="94" spans="1:4" x14ac:dyDescent="0.2">
      <c r="A94" s="24"/>
      <c r="B94" s="24"/>
      <c r="C94" s="24"/>
      <c r="D94" s="24"/>
    </row>
    <row r="95" spans="1:4" x14ac:dyDescent="0.2">
      <c r="A95" s="24"/>
      <c r="B95" s="24"/>
      <c r="C95" s="24"/>
      <c r="D95" s="24"/>
    </row>
    <row r="96" spans="1:4" x14ac:dyDescent="0.2">
      <c r="A96" s="24"/>
      <c r="B96" s="24"/>
      <c r="C96" s="24"/>
      <c r="D96" s="24"/>
    </row>
    <row r="97" spans="1:4" x14ac:dyDescent="0.2">
      <c r="A97" s="24"/>
      <c r="B97" s="24"/>
      <c r="C97" s="24"/>
      <c r="D97" s="24"/>
    </row>
    <row r="98" spans="1:4" x14ac:dyDescent="0.2">
      <c r="A98" s="24"/>
      <c r="B98" s="24"/>
      <c r="C98" s="24"/>
      <c r="D98" s="24"/>
    </row>
    <row r="99" spans="1:4" x14ac:dyDescent="0.2">
      <c r="A99" s="24"/>
      <c r="B99" s="24"/>
      <c r="C99" s="24"/>
      <c r="D99" s="24"/>
    </row>
    <row r="100" spans="1:4" x14ac:dyDescent="0.2">
      <c r="A100" s="24"/>
      <c r="B100" s="24"/>
      <c r="C100" s="24"/>
      <c r="D100" s="24"/>
    </row>
    <row r="101" spans="1:4" x14ac:dyDescent="0.2">
      <c r="A101" s="24"/>
      <c r="B101" s="24"/>
      <c r="C101" s="24"/>
      <c r="D101" s="24"/>
    </row>
    <row r="102" spans="1:4" x14ac:dyDescent="0.2">
      <c r="A102" s="24"/>
      <c r="B102" s="24"/>
      <c r="C102" s="24"/>
      <c r="D102" s="24"/>
    </row>
    <row r="103" spans="1:4" x14ac:dyDescent="0.2">
      <c r="A103" s="24"/>
      <c r="B103" s="24"/>
      <c r="C103" s="24"/>
      <c r="D103" s="24"/>
    </row>
    <row r="104" spans="1:4" x14ac:dyDescent="0.2">
      <c r="A104" s="24"/>
      <c r="B104" s="24"/>
      <c r="C104" s="24"/>
      <c r="D104" s="24"/>
    </row>
    <row r="105" spans="1:4" x14ac:dyDescent="0.2">
      <c r="A105" s="24"/>
      <c r="B105" s="24"/>
      <c r="C105" s="24"/>
      <c r="D105" s="24"/>
    </row>
    <row r="106" spans="1:4" x14ac:dyDescent="0.2">
      <c r="A106" s="24"/>
      <c r="B106" s="24"/>
      <c r="C106" s="24"/>
      <c r="D106" s="24"/>
    </row>
    <row r="107" spans="1:4" x14ac:dyDescent="0.2">
      <c r="A107" s="24"/>
      <c r="B107" s="24"/>
      <c r="C107" s="24"/>
      <c r="D107" s="24"/>
    </row>
    <row r="108" spans="1:4" x14ac:dyDescent="0.2">
      <c r="A108" s="24"/>
      <c r="B108" s="24"/>
      <c r="C108" s="24"/>
      <c r="D108" s="24"/>
    </row>
    <row r="109" spans="1:4" x14ac:dyDescent="0.2">
      <c r="A109" s="24"/>
      <c r="B109" s="24"/>
      <c r="C109" s="24"/>
      <c r="D109" s="24"/>
    </row>
    <row r="110" spans="1:4" x14ac:dyDescent="0.2">
      <c r="A110" s="24"/>
      <c r="B110" s="24"/>
      <c r="C110" s="24"/>
      <c r="D110" s="24"/>
    </row>
    <row r="111" spans="1:4" x14ac:dyDescent="0.2">
      <c r="A111" s="24"/>
      <c r="B111" s="24"/>
      <c r="C111" s="24"/>
      <c r="D111" s="24"/>
    </row>
    <row r="112" spans="1:4" x14ac:dyDescent="0.2">
      <c r="A112" s="24"/>
      <c r="B112" s="24"/>
      <c r="C112" s="24"/>
      <c r="D112" s="24"/>
    </row>
    <row r="113" spans="1:4" x14ac:dyDescent="0.2">
      <c r="A113" s="24"/>
      <c r="B113" s="24"/>
      <c r="C113" s="24"/>
      <c r="D113" s="24"/>
    </row>
    <row r="114" spans="1:4" x14ac:dyDescent="0.2">
      <c r="A114" s="24"/>
      <c r="B114" s="24"/>
      <c r="C114" s="24"/>
      <c r="D114" s="24"/>
    </row>
    <row r="115" spans="1:4" x14ac:dyDescent="0.2">
      <c r="A115" s="24"/>
      <c r="B115" s="24"/>
      <c r="C115" s="24"/>
      <c r="D115" s="24"/>
    </row>
    <row r="116" spans="1:4" x14ac:dyDescent="0.2">
      <c r="A116" s="24"/>
      <c r="B116" s="24"/>
      <c r="C116" s="24"/>
      <c r="D116" s="24"/>
    </row>
    <row r="117" spans="1:4" x14ac:dyDescent="0.2">
      <c r="A117" s="24"/>
      <c r="B117" s="24"/>
      <c r="C117" s="24"/>
      <c r="D117" s="24"/>
    </row>
    <row r="118" spans="1:4" x14ac:dyDescent="0.2">
      <c r="A118" s="24"/>
      <c r="B118" s="24"/>
      <c r="C118" s="24"/>
      <c r="D118" s="24"/>
    </row>
    <row r="119" spans="1:4" x14ac:dyDescent="0.2">
      <c r="A119" s="24"/>
      <c r="B119" s="24"/>
      <c r="C119" s="24"/>
      <c r="D119" s="24"/>
    </row>
    <row r="120" spans="1:4" x14ac:dyDescent="0.2">
      <c r="A120" s="24"/>
      <c r="B120" s="24"/>
      <c r="C120" s="24"/>
      <c r="D120" s="24"/>
    </row>
    <row r="121" spans="1:4" x14ac:dyDescent="0.2">
      <c r="A121" s="24"/>
      <c r="B121" s="24"/>
      <c r="C121" s="24"/>
      <c r="D121" s="24"/>
    </row>
    <row r="122" spans="1:4" x14ac:dyDescent="0.2">
      <c r="A122" s="24"/>
      <c r="B122" s="24"/>
      <c r="C122" s="24"/>
      <c r="D122" s="24"/>
    </row>
    <row r="123" spans="1:4" x14ac:dyDescent="0.2">
      <c r="A123" s="24"/>
      <c r="B123" s="24"/>
      <c r="C123" s="24"/>
      <c r="D123" s="24"/>
    </row>
    <row r="124" spans="1:4" x14ac:dyDescent="0.2">
      <c r="A124" s="24"/>
      <c r="B124" s="24"/>
      <c r="C124" s="24"/>
      <c r="D124" s="24"/>
    </row>
    <row r="125" spans="1:4" x14ac:dyDescent="0.2">
      <c r="A125" s="24"/>
      <c r="B125" s="24"/>
      <c r="C125" s="24"/>
      <c r="D125" s="24"/>
    </row>
    <row r="126" spans="1:4" x14ac:dyDescent="0.2">
      <c r="A126" s="24"/>
      <c r="B126" s="24"/>
      <c r="C126" s="24"/>
      <c r="D126" s="24"/>
    </row>
    <row r="127" spans="1:4" x14ac:dyDescent="0.2">
      <c r="A127" s="24"/>
      <c r="B127" s="24"/>
      <c r="C127" s="24"/>
      <c r="D127" s="24"/>
    </row>
    <row r="128" spans="1:4" x14ac:dyDescent="0.2">
      <c r="A128" s="24"/>
      <c r="B128" s="24"/>
      <c r="C128" s="24"/>
      <c r="D128" s="24"/>
    </row>
    <row r="129" spans="1:4" x14ac:dyDescent="0.2">
      <c r="A129" s="24"/>
      <c r="B129" s="24"/>
      <c r="C129" s="24"/>
      <c r="D129" s="24"/>
    </row>
    <row r="130" spans="1:4" x14ac:dyDescent="0.2">
      <c r="A130" s="24"/>
      <c r="B130" s="24"/>
      <c r="C130" s="24"/>
      <c r="D130" s="24"/>
    </row>
    <row r="131" spans="1:4" x14ac:dyDescent="0.2">
      <c r="A131" s="24"/>
      <c r="B131" s="24"/>
      <c r="C131" s="24"/>
      <c r="D131" s="24"/>
    </row>
    <row r="132" spans="1:4" x14ac:dyDescent="0.2">
      <c r="A132" s="24"/>
      <c r="B132" s="24"/>
      <c r="C132" s="24"/>
      <c r="D132" s="24"/>
    </row>
    <row r="133" spans="1:4" x14ac:dyDescent="0.2">
      <c r="A133" s="24"/>
      <c r="B133" s="24"/>
      <c r="C133" s="24"/>
      <c r="D133" s="24"/>
    </row>
    <row r="134" spans="1:4" x14ac:dyDescent="0.2">
      <c r="A134" s="24"/>
      <c r="B134" s="24"/>
      <c r="C134" s="24"/>
      <c r="D134" s="24"/>
    </row>
    <row r="135" spans="1:4" x14ac:dyDescent="0.2">
      <c r="A135" s="24"/>
      <c r="B135" s="24"/>
      <c r="C135" s="24"/>
      <c r="D135" s="24"/>
    </row>
    <row r="136" spans="1:4" x14ac:dyDescent="0.2">
      <c r="A136" s="24"/>
      <c r="B136" s="24"/>
      <c r="C136" s="24"/>
      <c r="D136" s="24"/>
    </row>
    <row r="137" spans="1:4" x14ac:dyDescent="0.2">
      <c r="A137" s="24"/>
      <c r="B137" s="24"/>
      <c r="C137" s="24"/>
      <c r="D137" s="24"/>
    </row>
    <row r="138" spans="1:4" x14ac:dyDescent="0.2">
      <c r="A138" s="24"/>
      <c r="B138" s="24"/>
      <c r="C138" s="24"/>
      <c r="D138" s="24"/>
    </row>
    <row r="139" spans="1:4" x14ac:dyDescent="0.2">
      <c r="A139" s="24"/>
      <c r="B139" s="24"/>
      <c r="C139" s="24"/>
      <c r="D139" s="24"/>
    </row>
    <row r="140" spans="1:4" x14ac:dyDescent="0.2">
      <c r="A140" s="24"/>
      <c r="B140" s="24"/>
      <c r="C140" s="24"/>
      <c r="D140" s="24"/>
    </row>
    <row r="141" spans="1:4" x14ac:dyDescent="0.2">
      <c r="A141" s="24"/>
      <c r="B141" s="24"/>
      <c r="C141" s="24"/>
      <c r="D141" s="24"/>
    </row>
    <row r="142" spans="1:4" x14ac:dyDescent="0.2">
      <c r="A142" s="24"/>
      <c r="B142" s="24"/>
      <c r="C142" s="24"/>
      <c r="D142" s="24"/>
    </row>
    <row r="143" spans="1:4" x14ac:dyDescent="0.2">
      <c r="A143" s="24"/>
      <c r="B143" s="24"/>
      <c r="C143" s="24"/>
      <c r="D143" s="24"/>
    </row>
    <row r="144" spans="1:4" x14ac:dyDescent="0.2">
      <c r="A144" s="24"/>
      <c r="B144" s="24"/>
      <c r="C144" s="24"/>
      <c r="D144" s="24"/>
    </row>
    <row r="145" spans="1:4" x14ac:dyDescent="0.2">
      <c r="A145" s="24"/>
      <c r="B145" s="24"/>
      <c r="C145" s="24"/>
      <c r="D145" s="24"/>
    </row>
    <row r="146" spans="1:4" x14ac:dyDescent="0.2">
      <c r="A146" s="24"/>
      <c r="B146" s="24"/>
      <c r="C146" s="24"/>
      <c r="D146" s="24"/>
    </row>
    <row r="147" spans="1:4" x14ac:dyDescent="0.2">
      <c r="A147" s="24"/>
      <c r="B147" s="24"/>
      <c r="C147" s="24"/>
      <c r="D147" s="24"/>
    </row>
    <row r="148" spans="1:4" x14ac:dyDescent="0.2">
      <c r="A148" s="24"/>
      <c r="B148" s="24"/>
      <c r="C148" s="24"/>
      <c r="D148" s="24"/>
    </row>
    <row r="149" spans="1:4" x14ac:dyDescent="0.2">
      <c r="A149" s="24"/>
      <c r="B149" s="24"/>
      <c r="C149" s="24"/>
      <c r="D149" s="24"/>
    </row>
    <row r="150" spans="1:4" x14ac:dyDescent="0.2">
      <c r="A150" s="24"/>
      <c r="B150" s="24"/>
      <c r="C150" s="24"/>
      <c r="D150" s="24"/>
    </row>
    <row r="151" spans="1:4" x14ac:dyDescent="0.2">
      <c r="A151" s="24"/>
      <c r="B151" s="24"/>
      <c r="C151" s="24"/>
      <c r="D151" s="24"/>
    </row>
    <row r="152" spans="1:4" x14ac:dyDescent="0.2">
      <c r="A152" s="24"/>
      <c r="B152" s="24"/>
      <c r="C152" s="24"/>
      <c r="D152" s="24"/>
    </row>
    <row r="153" spans="1:4" x14ac:dyDescent="0.2">
      <c r="A153" s="24"/>
      <c r="B153" s="24"/>
      <c r="C153" s="24"/>
      <c r="D153" s="24"/>
    </row>
    <row r="154" spans="1:4" x14ac:dyDescent="0.2">
      <c r="A154" s="24"/>
      <c r="B154" s="24"/>
      <c r="C154" s="24"/>
      <c r="D154" s="24"/>
    </row>
    <row r="155" spans="1:4" x14ac:dyDescent="0.2">
      <c r="A155" s="24"/>
      <c r="B155" s="24"/>
      <c r="C155" s="24"/>
      <c r="D155" s="24"/>
    </row>
    <row r="156" spans="1:4" x14ac:dyDescent="0.2">
      <c r="A156" s="24"/>
      <c r="B156" s="24"/>
      <c r="C156" s="24"/>
      <c r="D156" s="24"/>
    </row>
    <row r="157" spans="1:4" x14ac:dyDescent="0.2">
      <c r="A157" s="24"/>
      <c r="B157" s="24"/>
      <c r="C157" s="24"/>
      <c r="D157" s="24"/>
    </row>
    <row r="158" spans="1:4" x14ac:dyDescent="0.2">
      <c r="A158" s="24"/>
      <c r="B158" s="24"/>
      <c r="C158" s="24"/>
      <c r="D158" s="24"/>
    </row>
    <row r="159" spans="1:4" x14ac:dyDescent="0.2">
      <c r="A159" s="24"/>
      <c r="B159" s="24"/>
      <c r="C159" s="24"/>
      <c r="D159" s="24"/>
    </row>
    <row r="160" spans="1:4" x14ac:dyDescent="0.2">
      <c r="A160" s="24"/>
      <c r="B160" s="24"/>
      <c r="C160" s="24"/>
      <c r="D160" s="24"/>
    </row>
    <row r="161" spans="1:4" x14ac:dyDescent="0.2">
      <c r="A161" s="24"/>
      <c r="B161" s="24"/>
      <c r="C161" s="24"/>
      <c r="D161" s="24"/>
    </row>
    <row r="162" spans="1:4" x14ac:dyDescent="0.2">
      <c r="A162" s="24"/>
      <c r="B162" s="24"/>
      <c r="C162" s="24"/>
      <c r="D162" s="24"/>
    </row>
    <row r="163" spans="1:4" x14ac:dyDescent="0.2">
      <c r="A163" s="24"/>
      <c r="B163" s="24"/>
      <c r="C163" s="24"/>
      <c r="D163" s="24"/>
    </row>
    <row r="164" spans="1:4" x14ac:dyDescent="0.2">
      <c r="A164" s="24"/>
      <c r="B164" s="24"/>
      <c r="C164" s="24"/>
      <c r="D164" s="24"/>
    </row>
    <row r="165" spans="1:4" x14ac:dyDescent="0.2">
      <c r="A165" s="24"/>
      <c r="B165" s="24"/>
      <c r="C165" s="24"/>
      <c r="D165" s="24"/>
    </row>
    <row r="166" spans="1:4" x14ac:dyDescent="0.2">
      <c r="A166" s="24"/>
      <c r="B166" s="24"/>
      <c r="C166" s="24"/>
      <c r="D166" s="24"/>
    </row>
    <row r="167" spans="1:4" x14ac:dyDescent="0.2">
      <c r="A167" s="24"/>
      <c r="B167" s="24"/>
      <c r="C167" s="24"/>
      <c r="D167" s="24"/>
    </row>
    <row r="168" spans="1:4" x14ac:dyDescent="0.2">
      <c r="A168" s="24"/>
      <c r="B168" s="24"/>
      <c r="C168" s="24"/>
      <c r="D168" s="24"/>
    </row>
    <row r="169" spans="1:4" x14ac:dyDescent="0.2">
      <c r="A169" s="24"/>
      <c r="B169" s="24"/>
      <c r="C169" s="24"/>
      <c r="D169" s="24"/>
    </row>
    <row r="170" spans="1:4" x14ac:dyDescent="0.2">
      <c r="A170" s="24"/>
      <c r="B170" s="24"/>
      <c r="C170" s="24"/>
      <c r="D170" s="24"/>
    </row>
    <row r="171" spans="1:4" x14ac:dyDescent="0.2">
      <c r="A171" s="24"/>
      <c r="B171" s="24"/>
      <c r="C171" s="24"/>
      <c r="D171" s="24"/>
    </row>
    <row r="172" spans="1:4" x14ac:dyDescent="0.2">
      <c r="A172" s="24"/>
      <c r="B172" s="24"/>
      <c r="C172" s="24"/>
      <c r="D172" s="24"/>
    </row>
    <row r="173" spans="1:4" x14ac:dyDescent="0.2">
      <c r="A173" s="24"/>
      <c r="B173" s="24"/>
      <c r="C173" s="24"/>
      <c r="D173" s="24"/>
    </row>
    <row r="174" spans="1:4" x14ac:dyDescent="0.2">
      <c r="A174" s="24"/>
      <c r="B174" s="24"/>
      <c r="C174" s="24"/>
      <c r="D174" s="24"/>
    </row>
    <row r="175" spans="1:4" x14ac:dyDescent="0.2">
      <c r="A175" s="24"/>
      <c r="B175" s="24"/>
      <c r="C175" s="24"/>
      <c r="D175" s="24"/>
    </row>
    <row r="176" spans="1:4" x14ac:dyDescent="0.2">
      <c r="A176" s="24"/>
      <c r="B176" s="24"/>
      <c r="C176" s="24"/>
      <c r="D176" s="24"/>
    </row>
    <row r="177" spans="1:4" x14ac:dyDescent="0.2">
      <c r="A177" s="24"/>
      <c r="B177" s="24"/>
      <c r="C177" s="24"/>
      <c r="D177" s="24"/>
    </row>
    <row r="178" spans="1:4" x14ac:dyDescent="0.2">
      <c r="A178" s="24"/>
      <c r="B178" s="24"/>
      <c r="C178" s="24"/>
      <c r="D178" s="24"/>
    </row>
    <row r="179" spans="1:4" x14ac:dyDescent="0.2">
      <c r="A179" s="24"/>
      <c r="B179" s="24"/>
      <c r="C179" s="24"/>
      <c r="D179" s="24"/>
    </row>
    <row r="180" spans="1:4" x14ac:dyDescent="0.2">
      <c r="A180" s="24"/>
      <c r="B180" s="24"/>
      <c r="C180" s="24"/>
      <c r="D180" s="24"/>
    </row>
    <row r="181" spans="1:4" x14ac:dyDescent="0.2">
      <c r="A181" s="24"/>
      <c r="B181" s="24"/>
      <c r="C181" s="24"/>
      <c r="D181" s="24"/>
    </row>
    <row r="182" spans="1:4" x14ac:dyDescent="0.2">
      <c r="A182" s="24"/>
      <c r="B182" s="24"/>
      <c r="C182" s="24"/>
      <c r="D182" s="24"/>
    </row>
    <row r="183" spans="1:4" x14ac:dyDescent="0.2">
      <c r="A183" s="24"/>
      <c r="B183" s="24"/>
      <c r="C183" s="24"/>
      <c r="D183" s="24"/>
    </row>
    <row r="184" spans="1:4" x14ac:dyDescent="0.2">
      <c r="A184" s="24"/>
      <c r="B184" s="24"/>
      <c r="C184" s="24"/>
      <c r="D184" s="24"/>
    </row>
  </sheetData>
  <mergeCells count="3">
    <mergeCell ref="A1:C1"/>
    <mergeCell ref="A2:C2"/>
    <mergeCell ref="A7:B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Tartalom</vt:lpstr>
      <vt:lpstr>Mérleg</vt:lpstr>
      <vt:lpstr>Működési bevételek</vt:lpstr>
      <vt:lpstr>Felhalmozási bevételek</vt:lpstr>
      <vt:lpstr>Működési kiadások</vt:lpstr>
      <vt:lpstr>Felhalmozási kiadások</vt:lpstr>
      <vt:lpstr>Támogatás</vt:lpstr>
      <vt:lpstr>Címrend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Szabóné Molnár Ildikó</dc:creator>
  <cp:lastModifiedBy>Czinderné dr. Hegedűs Éva</cp:lastModifiedBy>
  <cp:lastPrinted>2023-09-26T07:43:11Z</cp:lastPrinted>
  <dcterms:created xsi:type="dcterms:W3CDTF">2014-02-06T03:47:05Z</dcterms:created>
  <dcterms:modified xsi:type="dcterms:W3CDTF">2023-09-26T07:43:13Z</dcterms:modified>
</cp:coreProperties>
</file>